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Jessika\Tournois\2016-2017\Classement\"/>
    </mc:Choice>
  </mc:AlternateContent>
  <bookViews>
    <workbookView xWindow="0" yWindow="0" windowWidth="25200" windowHeight="10185" tabRatio="750" firstSheet="1" activeTab="7"/>
  </bookViews>
  <sheets>
    <sheet name="Minime-F U14 " sheetId="10" r:id="rId1"/>
    <sheet name="Minime-M U14" sheetId="11" r:id="rId2"/>
    <sheet name="Juvenile-F U16" sheetId="8" r:id="rId3"/>
    <sheet name="Juvenile-M U16" sheetId="7" r:id="rId4"/>
    <sheet name="Cadet-F U18" sheetId="1" r:id="rId5"/>
    <sheet name="Cadet-M U18" sheetId="2" r:id="rId6"/>
    <sheet name="Junior-F U21" sheetId="3" r:id="rId7"/>
    <sheet name="Junior-M U21" sheetId="4" r:id="rId8"/>
    <sheet name="Senior-F" sheetId="6" r:id="rId9"/>
    <sheet name="Senior-M" sheetId="5" r:id="rId10"/>
    <sheet name="Feuil1" sheetId="9" r:id="rId11"/>
  </sheets>
  <definedNames>
    <definedName name="_xlnm._FilterDatabase" localSheetId="4" hidden="1">'Cadet-F U18'!$B$23:$S$33</definedName>
    <definedName name="_xlnm._FilterDatabase" localSheetId="5" hidden="1">'Cadet-M U18'!$B$128:$S$137</definedName>
    <definedName name="_xlnm._FilterDatabase" localSheetId="6" hidden="1">'Junior-F U21'!$B$18:$R$22</definedName>
    <definedName name="_xlnm._FilterDatabase" localSheetId="3" hidden="1">'Juvenile-M U16'!$B$169:$S$178</definedName>
    <definedName name="_xlnm._FilterDatabase" localSheetId="1" hidden="1">'Minime-M U14'!$B$8:$O$57</definedName>
    <definedName name="_xlnm._FilterDatabase" localSheetId="8" hidden="1">'Senior-F'!$A$19:$Z$79</definedName>
    <definedName name="_xlnm._FilterDatabase" localSheetId="9" hidden="1">'Senior-M'!$A$19:$T$217</definedName>
    <definedName name="_xlnm.Print_Area" localSheetId="4">'Cadet-F U18'!$A$1:$O$78</definedName>
    <definedName name="_xlnm.Print_Area" localSheetId="5">'Cadet-M U18'!$A$1:$O$163</definedName>
    <definedName name="_xlnm.Print_Area" localSheetId="6">'Junior-F U21'!$A$1:$R$58</definedName>
    <definedName name="_xlnm.Print_Area" localSheetId="2">'Juvenile-F U16'!$A$1:$O$85</definedName>
    <definedName name="_xlnm.Print_Area" localSheetId="3">'Juvenile-M U16'!$A$1:$O$204</definedName>
    <definedName name="_xlnm.Print_Area" localSheetId="0">'Minime-F U14 '!$A$1:$N$62</definedName>
    <definedName name="_xlnm.Print_Area" localSheetId="1">'Minime-M U14'!$A$1:$N$198</definedName>
  </definedNames>
  <calcPr calcId="152511"/>
</workbook>
</file>

<file path=xl/calcChain.xml><?xml version="1.0" encoding="utf-8"?>
<calcChain xmlns="http://schemas.openxmlformats.org/spreadsheetml/2006/main">
  <c r="M58" i="7" l="1"/>
  <c r="L29" i="7" l="1"/>
  <c r="N68" i="11" l="1"/>
  <c r="N99" i="11"/>
  <c r="N79" i="11"/>
  <c r="N89" i="11"/>
  <c r="N115" i="11"/>
  <c r="N124" i="11"/>
  <c r="N125" i="11"/>
  <c r="K133" i="11"/>
  <c r="N146" i="11"/>
  <c r="N162" i="11"/>
  <c r="N174" i="11"/>
  <c r="N160" i="11"/>
  <c r="J157" i="11"/>
  <c r="I157" i="11"/>
  <c r="H157" i="11"/>
  <c r="N157" i="11" s="1"/>
  <c r="J164" i="11"/>
  <c r="N164" i="11" s="1"/>
  <c r="I164" i="11"/>
  <c r="N185" i="11"/>
  <c r="L180" i="11"/>
  <c r="L176" i="11"/>
  <c r="N193" i="11"/>
  <c r="N37" i="11" l="1"/>
  <c r="N36" i="11"/>
  <c r="N15" i="11"/>
  <c r="L198" i="11"/>
  <c r="N198" i="11" s="1"/>
  <c r="N59" i="10"/>
  <c r="N50" i="10"/>
  <c r="N48" i="10"/>
  <c r="J48" i="10"/>
  <c r="H48" i="10"/>
  <c r="L47" i="10"/>
  <c r="J22" i="10"/>
  <c r="N22" i="10" s="1"/>
  <c r="I22" i="10"/>
  <c r="H22" i="10"/>
  <c r="N31" i="10"/>
  <c r="L21" i="10"/>
  <c r="O57" i="3"/>
  <c r="O54" i="3"/>
  <c r="N20" i="3"/>
  <c r="N25" i="3"/>
  <c r="O23" i="3"/>
  <c r="O98" i="4"/>
  <c r="O71" i="4"/>
  <c r="O42" i="4"/>
  <c r="O75" i="4"/>
  <c r="O56" i="4"/>
  <c r="O43" i="4"/>
  <c r="O63" i="4"/>
  <c r="O27" i="4"/>
  <c r="O35" i="4"/>
  <c r="O154" i="2"/>
  <c r="O155" i="2"/>
  <c r="O156" i="2"/>
  <c r="O146" i="2"/>
  <c r="O147" i="2"/>
  <c r="M121" i="2"/>
  <c r="J121" i="2"/>
  <c r="H121" i="2"/>
  <c r="M107" i="2"/>
  <c r="O52" i="2"/>
  <c r="N108" i="2"/>
  <c r="M50" i="2"/>
  <c r="O64" i="2"/>
  <c r="O72" i="2"/>
  <c r="O70" i="2"/>
  <c r="O45" i="2"/>
  <c r="O25" i="2"/>
  <c r="J69" i="1"/>
  <c r="I69" i="1"/>
  <c r="O69" i="1"/>
  <c r="N53" i="1"/>
  <c r="K26" i="1"/>
  <c r="O75" i="1"/>
  <c r="O79" i="1"/>
  <c r="G76" i="1"/>
  <c r="O76" i="1" s="1"/>
  <c r="O185" i="7"/>
  <c r="O121" i="2" l="1"/>
  <c r="O105" i="7"/>
  <c r="O106" i="7"/>
  <c r="O102" i="7"/>
  <c r="O72" i="7"/>
  <c r="O30" i="7"/>
  <c r="O26" i="7"/>
  <c r="O31" i="7"/>
  <c r="O32" i="7"/>
  <c r="O23" i="7"/>
  <c r="N24" i="7"/>
  <c r="O24" i="7" s="1"/>
  <c r="O15" i="7"/>
  <c r="O34" i="8"/>
  <c r="O21" i="8"/>
  <c r="O22" i="8"/>
  <c r="O15" i="8"/>
  <c r="O26" i="8"/>
  <c r="O16" i="8" l="1"/>
  <c r="O18" i="8"/>
  <c r="O119" i="7"/>
  <c r="O116" i="7"/>
  <c r="O130" i="7"/>
  <c r="O136" i="7"/>
  <c r="M101" i="7"/>
  <c r="L101" i="7"/>
  <c r="O101" i="7" s="1"/>
  <c r="O58" i="7"/>
  <c r="O66" i="7"/>
  <c r="K29" i="7"/>
  <c r="J29" i="7"/>
  <c r="I29" i="7"/>
  <c r="O37" i="7"/>
  <c r="L25" i="7"/>
  <c r="J25" i="7"/>
  <c r="I25" i="7"/>
  <c r="H25" i="7"/>
  <c r="O35" i="7"/>
  <c r="O36" i="7"/>
  <c r="O38" i="7"/>
  <c r="O39" i="7"/>
  <c r="O40" i="7"/>
  <c r="O80" i="8"/>
  <c r="O77" i="8"/>
  <c r="O57" i="8"/>
  <c r="O46" i="8"/>
  <c r="M34" i="8"/>
  <c r="O41" i="8"/>
  <c r="O28" i="8"/>
  <c r="O31" i="8"/>
  <c r="N76" i="7"/>
  <c r="J84" i="7"/>
  <c r="O84" i="7" s="1"/>
  <c r="O25" i="7" l="1"/>
  <c r="O29" i="7"/>
  <c r="O62" i="7"/>
  <c r="O51" i="4" l="1"/>
  <c r="O52" i="4"/>
  <c r="O53" i="4"/>
  <c r="O54" i="4"/>
  <c r="O55" i="4"/>
  <c r="O62" i="4"/>
  <c r="O29" i="4"/>
  <c r="O160" i="2"/>
  <c r="O161" i="2"/>
  <c r="I140" i="2"/>
  <c r="H140" i="2"/>
  <c r="G140" i="2"/>
  <c r="L108" i="2"/>
  <c r="J108" i="2"/>
  <c r="O108" i="2" s="1"/>
  <c r="O125" i="2"/>
  <c r="O96" i="2"/>
  <c r="I81" i="2"/>
  <c r="G81" i="2"/>
  <c r="O73" i="2"/>
  <c r="H57" i="2"/>
  <c r="J57" i="2"/>
  <c r="O38" i="2"/>
  <c r="O46" i="2"/>
  <c r="O39" i="2"/>
  <c r="O14" i="2"/>
  <c r="O16" i="2"/>
  <c r="O29" i="2"/>
  <c r="L15" i="2"/>
  <c r="O15" i="2" s="1"/>
  <c r="O71" i="1"/>
  <c r="H72" i="1"/>
  <c r="O72" i="1" s="1"/>
  <c r="O29" i="1"/>
  <c r="O19" i="1"/>
  <c r="O20" i="1"/>
  <c r="O21" i="1"/>
  <c r="O22" i="1"/>
  <c r="O18" i="1"/>
  <c r="O24" i="1"/>
  <c r="J17" i="1"/>
  <c r="O17" i="1" s="1"/>
  <c r="O200" i="7"/>
  <c r="O197" i="7"/>
  <c r="O181" i="7"/>
  <c r="O184" i="7"/>
  <c r="J179" i="7"/>
  <c r="O179" i="7" s="1"/>
  <c r="O131" i="7"/>
  <c r="O109" i="7"/>
  <c r="O129" i="7"/>
  <c r="L110" i="7"/>
  <c r="J110" i="7"/>
  <c r="I110" i="7"/>
  <c r="O74" i="7"/>
  <c r="O70" i="7"/>
  <c r="O88" i="7"/>
  <c r="K57" i="7"/>
  <c r="O57" i="7" s="1"/>
  <c r="J50" i="7"/>
  <c r="H50" i="7"/>
  <c r="J33" i="7"/>
  <c r="I33" i="7"/>
  <c r="O33" i="7" s="1"/>
  <c r="H33" i="7"/>
  <c r="L13" i="7"/>
  <c r="O18" i="7"/>
  <c r="J74" i="8"/>
  <c r="O74" i="8" s="1"/>
  <c r="O56" i="8"/>
  <c r="L54" i="8"/>
  <c r="K54" i="8"/>
  <c r="J54" i="8"/>
  <c r="G54" i="8"/>
  <c r="O140" i="2" l="1"/>
  <c r="O81" i="2"/>
  <c r="O54" i="8"/>
  <c r="O57" i="2"/>
  <c r="O110" i="7"/>
  <c r="O50" i="7"/>
  <c r="O17" i="8"/>
  <c r="N195" i="11" l="1"/>
  <c r="N199" i="11"/>
  <c r="N191" i="11"/>
  <c r="K190" i="11"/>
  <c r="N190" i="11" s="1"/>
  <c r="J190" i="11"/>
  <c r="H190" i="11"/>
  <c r="K177" i="11"/>
  <c r="N171" i="11"/>
  <c r="N172" i="11"/>
  <c r="N173" i="11"/>
  <c r="N170" i="11"/>
  <c r="N167" i="11"/>
  <c r="N168" i="11"/>
  <c r="N166" i="11"/>
  <c r="N165" i="11"/>
  <c r="N159" i="11"/>
  <c r="N153" i="11"/>
  <c r="N163" i="11"/>
  <c r="N169" i="11"/>
  <c r="K156" i="11"/>
  <c r="J156" i="11"/>
  <c r="K154" i="11"/>
  <c r="H154" i="11"/>
  <c r="G154" i="11"/>
  <c r="N105" i="11"/>
  <c r="I145" i="11"/>
  <c r="N145" i="11" s="1"/>
  <c r="N111" i="11"/>
  <c r="N110" i="11"/>
  <c r="N106" i="11"/>
  <c r="N109" i="11"/>
  <c r="N75" i="11"/>
  <c r="N76" i="11"/>
  <c r="N77" i="11"/>
  <c r="N73" i="11"/>
  <c r="K78" i="11"/>
  <c r="N78" i="11" s="1"/>
  <c r="N93" i="11"/>
  <c r="I87" i="11"/>
  <c r="N87" i="11" s="1"/>
  <c r="N97" i="11"/>
  <c r="N85" i="11"/>
  <c r="N94" i="11"/>
  <c r="N52" i="11"/>
  <c r="N50" i="11"/>
  <c r="N39" i="11"/>
  <c r="N51" i="11"/>
  <c r="N53" i="11"/>
  <c r="N46" i="11"/>
  <c r="N43" i="11"/>
  <c r="N40" i="11"/>
  <c r="N48" i="11"/>
  <c r="N41" i="11"/>
  <c r="N23" i="11"/>
  <c r="N64" i="11"/>
  <c r="N65" i="11"/>
  <c r="N56" i="11"/>
  <c r="N25" i="11"/>
  <c r="K20" i="11"/>
  <c r="J20" i="11"/>
  <c r="N61" i="10"/>
  <c r="N62" i="10"/>
  <c r="N58" i="10"/>
  <c r="N55" i="10"/>
  <c r="J57" i="10"/>
  <c r="N57" i="10" s="1"/>
  <c r="N52" i="10"/>
  <c r="N44" i="10"/>
  <c r="N45" i="10"/>
  <c r="N43" i="10"/>
  <c r="N42" i="10"/>
  <c r="N36" i="10"/>
  <c r="N37" i="10"/>
  <c r="N38" i="10"/>
  <c r="N39" i="10"/>
  <c r="N35" i="10"/>
  <c r="N34" i="10"/>
  <c r="N32" i="10"/>
  <c r="N33" i="10"/>
  <c r="N40" i="10"/>
  <c r="N51" i="10"/>
  <c r="K41" i="10"/>
  <c r="N41" i="10" s="1"/>
  <c r="K30" i="10"/>
  <c r="J30" i="10"/>
  <c r="J29" i="10"/>
  <c r="H29" i="10"/>
  <c r="N29" i="10" s="1"/>
  <c r="N20" i="11" l="1"/>
  <c r="N156" i="11"/>
  <c r="N154" i="11"/>
  <c r="N30" i="10"/>
  <c r="H142" i="7" l="1"/>
  <c r="H55" i="11" l="1"/>
  <c r="N55" i="11" s="1"/>
  <c r="N107" i="11"/>
  <c r="N112" i="11"/>
  <c r="N113" i="11"/>
  <c r="G114" i="11"/>
  <c r="N114" i="11"/>
  <c r="N186" i="11"/>
  <c r="N80" i="11"/>
  <c r="N92" i="11"/>
  <c r="N176" i="11"/>
  <c r="N178" i="11"/>
  <c r="N152" i="11"/>
  <c r="N181" i="11"/>
  <c r="N30" i="11" l="1"/>
  <c r="J155" i="11"/>
  <c r="N155" i="11" s="1"/>
  <c r="N144" i="11"/>
  <c r="N147" i="11"/>
  <c r="J24" i="11"/>
  <c r="H24" i="11"/>
  <c r="N24" i="11" s="1"/>
  <c r="N14" i="10"/>
  <c r="N16" i="10"/>
  <c r="J49" i="10"/>
  <c r="N49" i="10" s="1"/>
  <c r="J47" i="10"/>
  <c r="I47" i="10"/>
  <c r="H47" i="10"/>
  <c r="N47" i="10" s="1"/>
  <c r="N24" i="10"/>
  <c r="N27" i="10"/>
  <c r="N17" i="10"/>
  <c r="N18" i="10"/>
  <c r="N19" i="10"/>
  <c r="N15" i="10"/>
  <c r="H208" i="7"/>
  <c r="O208" i="7" s="1"/>
  <c r="O204" i="7"/>
  <c r="J178" i="7"/>
  <c r="O178" i="7" s="1"/>
  <c r="O199" i="7"/>
  <c r="I145" i="7"/>
  <c r="H145" i="7"/>
  <c r="K149" i="7"/>
  <c r="O149" i="7" s="1"/>
  <c r="I142" i="7"/>
  <c r="O126" i="7" l="1"/>
  <c r="O127" i="7"/>
  <c r="O113" i="7"/>
  <c r="O128" i="7"/>
  <c r="O132" i="7"/>
  <c r="O133" i="7"/>
  <c r="O134" i="7"/>
  <c r="O135" i="7"/>
  <c r="O137" i="7"/>
  <c r="O138" i="7"/>
  <c r="O139" i="7"/>
  <c r="O96" i="7"/>
  <c r="O81" i="7"/>
  <c r="I61" i="7"/>
  <c r="O61" i="7" s="1"/>
  <c r="O49" i="7"/>
  <c r="K46" i="7"/>
  <c r="H46" i="7"/>
  <c r="G46" i="7"/>
  <c r="O46" i="7" s="1"/>
  <c r="J28" i="7"/>
  <c r="I28" i="7"/>
  <c r="H28" i="7"/>
  <c r="O48" i="8"/>
  <c r="O24" i="8"/>
  <c r="O133" i="2"/>
  <c r="J124" i="2"/>
  <c r="O124" i="2" s="1"/>
  <c r="K23" i="2"/>
  <c r="O23" i="2" s="1"/>
  <c r="I150" i="2"/>
  <c r="H150" i="2"/>
  <c r="G150" i="2"/>
  <c r="H151" i="2"/>
  <c r="O151" i="2" s="1"/>
  <c r="O62" i="2"/>
  <c r="O66" i="1"/>
  <c r="O58" i="1"/>
  <c r="J43" i="1"/>
  <c r="H43" i="1"/>
  <c r="O104" i="4"/>
  <c r="G93" i="4"/>
  <c r="O93" i="4" s="1"/>
  <c r="O103" i="4"/>
  <c r="O150" i="2" l="1"/>
  <c r="O43" i="1"/>
  <c r="O28" i="7"/>
  <c r="O97" i="4"/>
  <c r="O78" i="4"/>
  <c r="O80" i="4"/>
  <c r="O60" i="4"/>
  <c r="O59" i="4"/>
  <c r="O61" i="4"/>
  <c r="O46" i="4"/>
  <c r="O47" i="4"/>
  <c r="O64" i="4"/>
  <c r="O32" i="4"/>
  <c r="O50" i="3"/>
  <c r="O38" i="3"/>
  <c r="O56" i="2"/>
  <c r="O79" i="8"/>
  <c r="O162" i="2"/>
  <c r="O159" i="2"/>
  <c r="O157" i="2"/>
  <c r="O153" i="2"/>
  <c r="O152" i="2"/>
  <c r="O148" i="2"/>
  <c r="O145" i="2"/>
  <c r="O139" i="2"/>
  <c r="O134" i="2"/>
  <c r="O132" i="2"/>
  <c r="O131" i="2"/>
  <c r="O118" i="2"/>
  <c r="O130" i="2"/>
  <c r="O114" i="2"/>
  <c r="O127" i="2"/>
  <c r="O123" i="2"/>
  <c r="O128" i="2"/>
  <c r="O113" i="2"/>
  <c r="O105" i="2"/>
  <c r="O104" i="2"/>
  <c r="O103" i="2"/>
  <c r="O102" i="2"/>
  <c r="O101" i="2"/>
  <c r="O100" i="2"/>
  <c r="O98" i="2"/>
  <c r="O97" i="2"/>
  <c r="O95" i="2"/>
  <c r="O94" i="2"/>
  <c r="O84" i="2"/>
  <c r="O92" i="2"/>
  <c r="O91" i="2"/>
  <c r="O90" i="2"/>
  <c r="O87" i="2"/>
  <c r="O93" i="2"/>
  <c r="O76" i="2"/>
  <c r="O71" i="2"/>
  <c r="O69" i="2"/>
  <c r="O68" i="2"/>
  <c r="O60" i="2"/>
  <c r="O59" i="2"/>
  <c r="O65" i="2"/>
  <c r="O63" i="2"/>
  <c r="O61" i="2"/>
  <c r="O47" i="2"/>
  <c r="O43" i="2"/>
  <c r="O41" i="2"/>
  <c r="O40" i="2"/>
  <c r="O37" i="2"/>
  <c r="O35" i="2"/>
  <c r="O34" i="2"/>
  <c r="O32" i="2"/>
  <c r="H117" i="2"/>
  <c r="J117" i="2"/>
  <c r="O117" i="2" s="1"/>
  <c r="O58" i="2"/>
  <c r="O67" i="2"/>
  <c r="O26" i="2"/>
  <c r="O27" i="2"/>
  <c r="O24" i="2"/>
  <c r="O20" i="2"/>
  <c r="O18" i="2"/>
  <c r="O17" i="2"/>
  <c r="O22" i="2"/>
  <c r="O21" i="2"/>
  <c r="O31" i="2"/>
  <c r="O30" i="2"/>
  <c r="O33" i="2"/>
  <c r="O42" i="2"/>
  <c r="O44" i="2"/>
  <c r="O36" i="2"/>
  <c r="O54" i="2"/>
  <c r="O55" i="2"/>
  <c r="O66" i="2"/>
  <c r="O74" i="2"/>
  <c r="O78" i="2"/>
  <c r="O80" i="2"/>
  <c r="O85" i="2"/>
  <c r="O86" i="2"/>
  <c r="O82" i="2"/>
  <c r="O79" i="2"/>
  <c r="O88" i="2"/>
  <c r="O99" i="2"/>
  <c r="O89" i="2"/>
  <c r="O83" i="2"/>
  <c r="O112" i="2"/>
  <c r="O111" i="2"/>
  <c r="O110" i="2"/>
  <c r="O109" i="2"/>
  <c r="O119" i="2"/>
  <c r="O115" i="2"/>
  <c r="O116" i="2"/>
  <c r="O120" i="2"/>
  <c r="O122" i="2"/>
  <c r="O126" i="2"/>
  <c r="O129" i="2"/>
  <c r="O137" i="2"/>
  <c r="O138" i="2"/>
  <c r="O143" i="2"/>
  <c r="O144" i="2"/>
  <c r="O142" i="2"/>
  <c r="O141" i="2"/>
  <c r="O61" i="1" l="1"/>
  <c r="O62" i="1"/>
  <c r="O63" i="1"/>
  <c r="O64" i="1"/>
  <c r="O65" i="1"/>
  <c r="O73" i="1"/>
  <c r="O60" i="1"/>
  <c r="O57" i="1"/>
  <c r="O56" i="1"/>
  <c r="O55" i="1"/>
  <c r="O49" i="1"/>
  <c r="O52" i="1"/>
  <c r="O42" i="1"/>
  <c r="O45" i="1"/>
  <c r="O37" i="1"/>
  <c r="O41" i="1"/>
  <c r="O46" i="1"/>
  <c r="O50" i="1"/>
  <c r="O47" i="1"/>
  <c r="O44" i="1"/>
  <c r="O36" i="1"/>
  <c r="O35" i="1"/>
  <c r="O33" i="1"/>
  <c r="O30" i="1"/>
  <c r="O32" i="1"/>
  <c r="O31" i="1"/>
  <c r="O25" i="1"/>
  <c r="H40" i="1"/>
  <c r="O40" i="1" s="1"/>
  <c r="O27" i="1"/>
  <c r="O28" i="1"/>
  <c r="O26" i="1"/>
  <c r="O38" i="1"/>
  <c r="O39" i="1"/>
  <c r="O48" i="1"/>
  <c r="O53" i="1"/>
  <c r="O54" i="1"/>
  <c r="O59" i="1"/>
  <c r="O77" i="1"/>
  <c r="O192" i="7"/>
  <c r="O202" i="7" l="1"/>
  <c r="O198" i="7"/>
  <c r="O190" i="7"/>
  <c r="O191" i="7"/>
  <c r="O188" i="7"/>
  <c r="O187" i="7"/>
  <c r="O182" i="7"/>
  <c r="O173" i="7"/>
  <c r="O175" i="7"/>
  <c r="O180" i="7"/>
  <c r="O183" i="7"/>
  <c r="O124" i="7"/>
  <c r="O125" i="7"/>
  <c r="O123" i="7"/>
  <c r="O120" i="7"/>
  <c r="O111" i="7"/>
  <c r="J114" i="7"/>
  <c r="O114" i="7" s="1"/>
  <c r="J117" i="7"/>
  <c r="O117" i="7" s="1"/>
  <c r="O80" i="7"/>
  <c r="O92" i="7"/>
  <c r="O93" i="7"/>
  <c r="O94" i="7"/>
  <c r="O97" i="7"/>
  <c r="O91" i="7"/>
  <c r="O83" i="7"/>
  <c r="O86" i="7"/>
  <c r="O79" i="7"/>
  <c r="O78" i="7"/>
  <c r="O95" i="7"/>
  <c r="I73" i="7"/>
  <c r="O73" i="7" s="1"/>
  <c r="O53" i="7"/>
  <c r="O64" i="7"/>
  <c r="O48" i="7"/>
  <c r="O65" i="7"/>
  <c r="O67" i="7"/>
  <c r="O68" i="7"/>
  <c r="O63" i="7"/>
  <c r="O87" i="7"/>
  <c r="O56" i="7"/>
  <c r="O55" i="7"/>
  <c r="O52" i="7"/>
  <c r="O41" i="7"/>
  <c r="O42" i="7"/>
  <c r="O21" i="7"/>
  <c r="O19" i="7"/>
  <c r="O17" i="7"/>
  <c r="O214" i="7"/>
  <c r="O213" i="7"/>
  <c r="O212" i="7"/>
  <c r="O211" i="7"/>
  <c r="O210" i="7"/>
  <c r="O209" i="7"/>
  <c r="O14" i="7"/>
  <c r="O16" i="7"/>
  <c r="O20" i="7"/>
  <c r="O45" i="7"/>
  <c r="O51" i="7"/>
  <c r="O54" i="7"/>
  <c r="O60" i="7"/>
  <c r="O59" i="7"/>
  <c r="O71" i="7"/>
  <c r="O75" i="7"/>
  <c r="O77" i="7"/>
  <c r="O76" i="7"/>
  <c r="O82" i="7"/>
  <c r="O89" i="7"/>
  <c r="O90" i="7"/>
  <c r="O104" i="7"/>
  <c r="O103" i="7"/>
  <c r="O108" i="7"/>
  <c r="O112" i="7"/>
  <c r="O115" i="7"/>
  <c r="O107" i="7"/>
  <c r="O118" i="7"/>
  <c r="O121" i="7"/>
  <c r="O122" i="7"/>
  <c r="O141" i="7"/>
  <c r="O146" i="7"/>
  <c r="O148" i="7"/>
  <c r="O144" i="7"/>
  <c r="O150" i="7"/>
  <c r="O155" i="7"/>
  <c r="O159" i="7"/>
  <c r="O160" i="7"/>
  <c r="O153" i="7"/>
  <c r="O170" i="7"/>
  <c r="O169" i="7"/>
  <c r="O172" i="7"/>
  <c r="O177" i="7"/>
  <c r="O171" i="7"/>
  <c r="O176" i="7"/>
  <c r="O174" i="7"/>
  <c r="O186" i="7"/>
  <c r="O196" i="7"/>
  <c r="O195" i="7"/>
  <c r="O194" i="7"/>
  <c r="O193" i="7"/>
  <c r="O206" i="7"/>
  <c r="O207" i="7"/>
  <c r="O13" i="7"/>
  <c r="O35" i="8"/>
  <c r="O85" i="8"/>
  <c r="O81" i="8"/>
  <c r="O71" i="8"/>
  <c r="O75" i="8"/>
  <c r="O69" i="8"/>
  <c r="O73" i="8"/>
  <c r="O70" i="8"/>
  <c r="J72" i="8"/>
  <c r="O72" i="8" s="1"/>
  <c r="O60" i="8"/>
  <c r="O58" i="8"/>
  <c r="O61" i="8"/>
  <c r="O62" i="8"/>
  <c r="O63" i="8"/>
  <c r="O64" i="8"/>
  <c r="O65" i="8"/>
  <c r="O59" i="8"/>
  <c r="O44" i="8"/>
  <c r="O45" i="8"/>
  <c r="O42" i="8"/>
  <c r="O29" i="8"/>
  <c r="O30" i="8"/>
  <c r="O25" i="8"/>
  <c r="O32" i="8"/>
  <c r="O27" i="8"/>
  <c r="O36" i="8"/>
  <c r="O37" i="8"/>
  <c r="O38" i="8"/>
  <c r="O39" i="8"/>
  <c r="O40" i="8"/>
  <c r="O43" i="8"/>
  <c r="O50" i="8"/>
  <c r="O51" i="8"/>
  <c r="O52" i="8"/>
  <c r="O55" i="8"/>
  <c r="O53" i="8"/>
  <c r="O67" i="8"/>
  <c r="O68" i="8"/>
  <c r="O76" i="8"/>
  <c r="O83" i="8"/>
  <c r="O84" i="8"/>
  <c r="N179" i="11"/>
  <c r="N196" i="11"/>
  <c r="N197" i="11"/>
  <c r="N182" i="11"/>
  <c r="N184" i="11"/>
  <c r="N192" i="11"/>
  <c r="N188" i="11"/>
  <c r="N189" i="11"/>
  <c r="N194" i="11"/>
  <c r="I177" i="11"/>
  <c r="H177" i="11"/>
  <c r="G177" i="11"/>
  <c r="I183" i="11"/>
  <c r="H183" i="11"/>
  <c r="G180" i="11"/>
  <c r="H180" i="11"/>
  <c r="I180" i="11"/>
  <c r="G161" i="11"/>
  <c r="N161" i="11" s="1"/>
  <c r="I158" i="11"/>
  <c r="H158" i="11"/>
  <c r="G158" i="11"/>
  <c r="G130" i="11"/>
  <c r="N130" i="11" s="1"/>
  <c r="N137" i="11"/>
  <c r="N133" i="11"/>
  <c r="B2" i="9"/>
  <c r="N127" i="11"/>
  <c r="I108" i="11"/>
  <c r="H108" i="11"/>
  <c r="H74" i="11"/>
  <c r="G74" i="11"/>
  <c r="N101" i="11"/>
  <c r="N84" i="11"/>
  <c r="N66" i="11"/>
  <c r="N69" i="11"/>
  <c r="N57" i="11"/>
  <c r="N49" i="11"/>
  <c r="H42" i="11"/>
  <c r="N42" i="11" s="1"/>
  <c r="I45" i="11"/>
  <c r="H45" i="11"/>
  <c r="N62" i="11"/>
  <c r="N61" i="11"/>
  <c r="N35" i="11"/>
  <c r="N33" i="11"/>
  <c r="N34" i="11"/>
  <c r="N158" i="11" l="1"/>
  <c r="N45" i="11"/>
  <c r="N74" i="11"/>
  <c r="N108" i="11"/>
  <c r="N177" i="11"/>
  <c r="N183" i="11"/>
  <c r="N180" i="11"/>
  <c r="I21" i="10"/>
  <c r="N21" i="10" s="1"/>
  <c r="H54" i="10"/>
  <c r="N54" i="10" s="1"/>
  <c r="G54" i="10"/>
  <c r="N26" i="10" l="1"/>
  <c r="N29" i="11" l="1"/>
  <c r="N16" i="11"/>
  <c r="O17" i="4" l="1"/>
  <c r="O99" i="4"/>
  <c r="O94" i="4"/>
  <c r="O102" i="4"/>
  <c r="O82" i="4"/>
  <c r="O23" i="4"/>
  <c r="O39" i="3"/>
  <c r="O19" i="8" l="1"/>
  <c r="N142" i="11" l="1"/>
  <c r="N117" i="11"/>
  <c r="N96" i="11"/>
  <c r="N90" i="11"/>
  <c r="N86" i="11"/>
  <c r="N88" i="11"/>
  <c r="N82" i="11"/>
  <c r="N103" i="11"/>
  <c r="N98" i="11"/>
  <c r="N58" i="11"/>
  <c r="N13" i="10"/>
  <c r="N27" i="11" l="1"/>
  <c r="N21" i="11"/>
  <c r="O58" i="3" l="1"/>
  <c r="G136" i="2"/>
  <c r="O136" i="2" s="1"/>
  <c r="N134" i="11" l="1"/>
  <c r="N135" i="11"/>
  <c r="N141" i="11"/>
  <c r="N140" i="11"/>
  <c r="N138" i="11"/>
  <c r="N136" i="11"/>
  <c r="N150" i="11"/>
  <c r="N119" i="11"/>
  <c r="N122" i="11"/>
  <c r="N116" i="11"/>
  <c r="N118" i="11"/>
  <c r="N123" i="11"/>
  <c r="N121" i="11"/>
  <c r="N128" i="11"/>
  <c r="N95" i="11"/>
  <c r="N70" i="11"/>
  <c r="N59" i="11"/>
  <c r="N31" i="11"/>
  <c r="N32" i="11"/>
  <c r="N28" i="11"/>
  <c r="N22" i="11"/>
  <c r="N13" i="11"/>
  <c r="N12" i="11"/>
  <c r="N25" i="10"/>
  <c r="N23" i="10"/>
  <c r="N126" i="11"/>
  <c r="N54" i="11"/>
  <c r="N151" i="11"/>
  <c r="N148" i="11"/>
  <c r="N143" i="11"/>
  <c r="N131" i="11"/>
  <c r="N149" i="11"/>
  <c r="N139" i="11"/>
  <c r="N132" i="11"/>
  <c r="N129" i="11"/>
  <c r="N120" i="11"/>
  <c r="N104" i="11"/>
  <c r="N91" i="11"/>
  <c r="N83" i="11"/>
  <c r="N102" i="11"/>
  <c r="N81" i="11"/>
  <c r="N100" i="11"/>
  <c r="N63" i="11"/>
  <c r="N60" i="11"/>
  <c r="N44" i="11"/>
  <c r="N67" i="11"/>
  <c r="N71" i="11"/>
  <c r="N47" i="11"/>
  <c r="N38" i="11"/>
  <c r="N26" i="11"/>
  <c r="N19" i="11"/>
  <c r="N18" i="11"/>
  <c r="N14" i="11"/>
  <c r="N11" i="11"/>
  <c r="G78" i="1" l="1"/>
  <c r="O78" i="1" s="1"/>
  <c r="O23" i="8" l="1"/>
  <c r="O116" i="4" l="1"/>
  <c r="O111" i="4"/>
  <c r="O112" i="4"/>
  <c r="O113" i="4"/>
  <c r="O107" i="4"/>
  <c r="O108" i="4"/>
  <c r="O115" i="4"/>
  <c r="O110" i="4"/>
  <c r="O106" i="4"/>
  <c r="O90" i="4"/>
  <c r="O96" i="4"/>
  <c r="O95" i="4"/>
  <c r="G91" i="4"/>
  <c r="O91" i="4" s="1"/>
  <c r="O100" i="4"/>
  <c r="O101" i="4"/>
  <c r="O92" i="4"/>
  <c r="G72" i="4"/>
  <c r="O72" i="4" s="1"/>
  <c r="O73" i="4"/>
  <c r="O74" i="4"/>
  <c r="O76" i="4"/>
  <c r="O77" i="4"/>
  <c r="O67" i="4"/>
  <c r="O66" i="4"/>
  <c r="O70" i="4"/>
  <c r="O79" i="4"/>
  <c r="O81" i="4"/>
  <c r="O83" i="4"/>
  <c r="O69" i="4"/>
  <c r="O84" i="4"/>
  <c r="O85" i="4"/>
  <c r="O86" i="4"/>
  <c r="O87" i="4"/>
  <c r="G68" i="4"/>
  <c r="O68" i="4" s="1"/>
  <c r="O88" i="4"/>
  <c r="O45" i="4"/>
  <c r="O48" i="4"/>
  <c r="O41" i="4"/>
  <c r="O50" i="4"/>
  <c r="O38" i="4"/>
  <c r="O39" i="4"/>
  <c r="O57" i="4"/>
  <c r="O37" i="4"/>
  <c r="O58" i="4"/>
  <c r="O44" i="4"/>
  <c r="O40" i="4"/>
  <c r="O22" i="4"/>
  <c r="O28" i="4"/>
  <c r="O26" i="4"/>
  <c r="O20" i="4"/>
  <c r="O30" i="4"/>
  <c r="O31" i="4"/>
  <c r="O33" i="4"/>
  <c r="O34" i="4"/>
  <c r="O21" i="4"/>
  <c r="O24" i="4"/>
  <c r="O15" i="4"/>
  <c r="O18" i="4"/>
  <c r="O16" i="4"/>
  <c r="O14" i="4"/>
  <c r="G25" i="4"/>
  <c r="O25" i="4" s="1"/>
  <c r="G50" i="2"/>
  <c r="O50" i="2" s="1"/>
  <c r="G49" i="2"/>
  <c r="O49" i="2" s="1"/>
  <c r="G51" i="2"/>
  <c r="O51" i="2" s="1"/>
  <c r="G53" i="2"/>
  <c r="O53" i="2" s="1"/>
  <c r="G77" i="2"/>
  <c r="O77" i="2" s="1"/>
  <c r="O59" i="3"/>
  <c r="O56" i="3"/>
  <c r="O37" i="3"/>
  <c r="O41" i="3"/>
  <c r="O29" i="3"/>
  <c r="O19" i="3"/>
  <c r="O20" i="3"/>
  <c r="O22" i="3"/>
  <c r="O21" i="3"/>
  <c r="O30" i="3"/>
  <c r="O28" i="3"/>
  <c r="O31" i="3"/>
  <c r="O26" i="3"/>
  <c r="O27" i="3"/>
  <c r="O25" i="3"/>
  <c r="O36" i="3"/>
  <c r="O40" i="3"/>
  <c r="O42" i="3"/>
  <c r="O34" i="3"/>
  <c r="O33" i="3"/>
  <c r="O35" i="3"/>
  <c r="O43" i="3"/>
  <c r="O47" i="3"/>
  <c r="O45" i="3"/>
  <c r="O48" i="3"/>
  <c r="O49" i="3"/>
  <c r="O51" i="3"/>
  <c r="O53" i="3"/>
  <c r="O46" i="3"/>
  <c r="O52" i="3"/>
  <c r="O15" i="3"/>
  <c r="O17" i="3"/>
  <c r="O16" i="3"/>
  <c r="O13" i="3"/>
  <c r="G68" i="1"/>
  <c r="O68" i="1" s="1"/>
  <c r="O14" i="1"/>
  <c r="O12" i="1"/>
  <c r="O16" i="1"/>
  <c r="G47" i="7"/>
  <c r="O47" i="7" s="1"/>
  <c r="G44" i="7"/>
  <c r="O44" i="7" s="1"/>
  <c r="G27" i="7"/>
  <c r="O27" i="7" s="1"/>
  <c r="I21" i="8"/>
  <c r="O13" i="8"/>
  <c r="O107" i="2"/>
  <c r="O165" i="7" l="1"/>
  <c r="O142" i="7"/>
  <c r="O143" i="7"/>
  <c r="O162" i="7"/>
  <c r="O156" i="7"/>
  <c r="O163" i="7"/>
  <c r="O151" i="7"/>
  <c r="O145" i="7"/>
  <c r="O164" i="7"/>
  <c r="O158" i="7"/>
  <c r="O166" i="7"/>
  <c r="O147" i="7"/>
  <c r="O157" i="7"/>
  <c r="O154" i="7"/>
  <c r="O161" i="7"/>
  <c r="O152" i="7"/>
  <c r="O167" i="7"/>
  <c r="O34" i="7" l="1"/>
</calcChain>
</file>

<file path=xl/sharedStrings.xml><?xml version="1.0" encoding="utf-8"?>
<sst xmlns="http://schemas.openxmlformats.org/spreadsheetml/2006/main" count="5853" uniqueCount="1555">
  <si>
    <t>Blessure</t>
  </si>
  <si>
    <t>Changement de catégorie</t>
  </si>
  <si>
    <t>CC</t>
  </si>
  <si>
    <t>Championne canadienne</t>
  </si>
  <si>
    <t>Nom</t>
  </si>
  <si>
    <t>Prénom</t>
  </si>
  <si>
    <t>Club</t>
  </si>
  <si>
    <t>Total</t>
  </si>
  <si>
    <t>Quota de 3 athlètes par catégorie de poids + les champions canadiens en titre.</t>
  </si>
  <si>
    <t xml:space="preserve">CC </t>
  </si>
  <si>
    <t>Catégorie</t>
  </si>
  <si>
    <t>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</si>
  <si>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</si>
  <si>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VARENNES</t>
  </si>
  <si>
    <t>RENAUD-ROY</t>
  </si>
  <si>
    <t>SEIKIDOKAN</t>
  </si>
  <si>
    <t>BEAUPORT</t>
  </si>
  <si>
    <t>SHIDOKAN</t>
  </si>
  <si>
    <t>ALBATROS</t>
  </si>
  <si>
    <t>ST-HUBERT</t>
  </si>
  <si>
    <t>-60</t>
  </si>
  <si>
    <t>OLIVIER</t>
  </si>
  <si>
    <t>CHARLES</t>
  </si>
  <si>
    <t>BOUCHERVILLE</t>
  </si>
  <si>
    <t>ANJOU</t>
  </si>
  <si>
    <t>GAGNON</t>
  </si>
  <si>
    <t>GABRIEL</t>
  </si>
  <si>
    <t>GUILLAUME</t>
  </si>
  <si>
    <t>TREMBLAY</t>
  </si>
  <si>
    <t>MAXIME</t>
  </si>
  <si>
    <t>TURCOTTE</t>
  </si>
  <si>
    <t>ALEXANDRE</t>
  </si>
  <si>
    <t>GAUTHIER</t>
  </si>
  <si>
    <t>FOURNIER</t>
  </si>
  <si>
    <t>ST-HYACINTHE</t>
  </si>
  <si>
    <t>VALOIS-FORTIER</t>
  </si>
  <si>
    <t>LAURENCE</t>
  </si>
  <si>
    <t>CATHERINE</t>
  </si>
  <si>
    <t>ARIANE</t>
  </si>
  <si>
    <t>GUICA</t>
  </si>
  <si>
    <t>OLYMPIQUE</t>
  </si>
  <si>
    <t>DI BARTOLO</t>
  </si>
  <si>
    <t>JÉRÉMIE</t>
  </si>
  <si>
    <t>MULTIKYO</t>
  </si>
  <si>
    <t>BOUCHARD</t>
  </si>
  <si>
    <t>FRANÇOIS</t>
  </si>
  <si>
    <t>GAGNÉ</t>
  </si>
  <si>
    <t>PATRICK</t>
  </si>
  <si>
    <t>BAIE-COMEAU</t>
  </si>
  <si>
    <t>SIMON</t>
  </si>
  <si>
    <t>-55</t>
  </si>
  <si>
    <t>-66</t>
  </si>
  <si>
    <t>ANTOINE</t>
  </si>
  <si>
    <t>-73</t>
  </si>
  <si>
    <t>DAVID</t>
  </si>
  <si>
    <t>-81</t>
  </si>
  <si>
    <t>LEMIEUX</t>
  </si>
  <si>
    <t>THOMAS</t>
  </si>
  <si>
    <t>SEPT-ÎLES</t>
  </si>
  <si>
    <t>BENOIT</t>
  </si>
  <si>
    <t>JULIEN</t>
  </si>
  <si>
    <t>ALEX</t>
  </si>
  <si>
    <t>PHILIPPE</t>
  </si>
  <si>
    <t>KEVIN</t>
  </si>
  <si>
    <t>VINCENT</t>
  </si>
  <si>
    <t>MATHIEU</t>
  </si>
  <si>
    <t>MARGELIDON</t>
  </si>
  <si>
    <t>ÉTIENNE</t>
  </si>
  <si>
    <t>HAKUDOKAN</t>
  </si>
  <si>
    <t>JUDO MONDE</t>
  </si>
  <si>
    <t>SAMUEL</t>
  </si>
  <si>
    <t>CANTIN</t>
  </si>
  <si>
    <t>JUDOSPHÈRE</t>
  </si>
  <si>
    <t>BENJAMIN</t>
  </si>
  <si>
    <t>TO HAKUKAN</t>
  </si>
  <si>
    <t>Champion canadien</t>
  </si>
  <si>
    <t>Équivalence de pts pour tournoi international</t>
  </si>
  <si>
    <t>ECATERINA</t>
  </si>
  <si>
    <t>AUDRÉE</t>
  </si>
  <si>
    <t>SEPT-ILES</t>
  </si>
  <si>
    <t>MALTAIS</t>
  </si>
  <si>
    <t>ALIX</t>
  </si>
  <si>
    <t>TRISTAN</t>
  </si>
  <si>
    <t>NICOLAS</t>
  </si>
  <si>
    <t>GAUDREAULT</t>
  </si>
  <si>
    <t>LOUIS</t>
  </si>
  <si>
    <t>BRIAND</t>
  </si>
  <si>
    <t>DESJARDINS</t>
  </si>
  <si>
    <t>OUELLET</t>
  </si>
  <si>
    <t>LANDRY</t>
  </si>
  <si>
    <t>COTÉ</t>
  </si>
  <si>
    <t>PROULX</t>
  </si>
  <si>
    <t>Breveté</t>
  </si>
  <si>
    <t>BENTOURA</t>
  </si>
  <si>
    <t>ARTHUR</t>
  </si>
  <si>
    <t>GIRARD</t>
  </si>
  <si>
    <t>BÉATRICE</t>
  </si>
  <si>
    <t>BEAUCHEMIN-PINARD</t>
  </si>
  <si>
    <t>AUDREY</t>
  </si>
  <si>
    <t>ASBESTOS</t>
  </si>
  <si>
    <t>WILLIAM</t>
  </si>
  <si>
    <t>SEREI</t>
  </si>
  <si>
    <t>COULOMBE</t>
  </si>
  <si>
    <t>JEAN-FRANÇOIS</t>
  </si>
  <si>
    <t>MORALES</t>
  </si>
  <si>
    <t>POKLITAR</t>
  </si>
  <si>
    <t xml:space="preserve">  </t>
  </si>
  <si>
    <t xml:space="preserve">QC Open </t>
  </si>
  <si>
    <t xml:space="preserve">Provincial </t>
  </si>
  <si>
    <t>d'affiliation</t>
  </si>
  <si>
    <t>de poids</t>
  </si>
  <si>
    <t xml:space="preserve">Qc Open </t>
  </si>
  <si>
    <t>Équivalence de points pour tournoi international</t>
  </si>
  <si>
    <t>Provincial</t>
  </si>
  <si>
    <t>JASMIN</t>
  </si>
  <si>
    <t>LACROIX</t>
  </si>
  <si>
    <t>VICTO</t>
  </si>
  <si>
    <t>SARA</t>
  </si>
  <si>
    <t>PERROT SHIMA</t>
  </si>
  <si>
    <t>MESRI</t>
  </si>
  <si>
    <t>-46</t>
  </si>
  <si>
    <t>-50</t>
  </si>
  <si>
    <t>JUTEAU</t>
  </si>
  <si>
    <t>ROGER</t>
  </si>
  <si>
    <t>HARRISSON</t>
  </si>
  <si>
    <t>UNIVESTRIE</t>
  </si>
  <si>
    <t>ROY</t>
  </si>
  <si>
    <t>JESSICA</t>
  </si>
  <si>
    <t>ÈVE</t>
  </si>
  <si>
    <t>MINA</t>
  </si>
  <si>
    <t>VERDUN</t>
  </si>
  <si>
    <t>STAWARZ</t>
  </si>
  <si>
    <t>POIRIER</t>
  </si>
  <si>
    <t>SCREMIN</t>
  </si>
  <si>
    <t>SOPHIE</t>
  </si>
  <si>
    <t>BADAT</t>
  </si>
  <si>
    <t>-90</t>
  </si>
  <si>
    <t>DESCHÈNES</t>
  </si>
  <si>
    <t>MARC</t>
  </si>
  <si>
    <t>-100</t>
  </si>
  <si>
    <t>Naissance</t>
  </si>
  <si>
    <t>mois/année</t>
  </si>
  <si>
    <t>03/96</t>
  </si>
  <si>
    <t>04/96</t>
  </si>
  <si>
    <t>09/95</t>
  </si>
  <si>
    <t>07/95</t>
  </si>
  <si>
    <t>03/95</t>
  </si>
  <si>
    <t>09/96</t>
  </si>
  <si>
    <t>08/95</t>
  </si>
  <si>
    <t>07/96</t>
  </si>
  <si>
    <t>05/96</t>
  </si>
  <si>
    <t>06/94</t>
  </si>
  <si>
    <t>10/93</t>
  </si>
  <si>
    <t>05/94</t>
  </si>
  <si>
    <t>11/93</t>
  </si>
  <si>
    <t>01/93</t>
  </si>
  <si>
    <t>08/94</t>
  </si>
  <si>
    <t>01/94</t>
  </si>
  <si>
    <t>12/94</t>
  </si>
  <si>
    <t>07/93</t>
  </si>
  <si>
    <t>04/93</t>
  </si>
  <si>
    <t>02/93</t>
  </si>
  <si>
    <t>10/92</t>
  </si>
  <si>
    <t>KRIEBER-GAGNON</t>
  </si>
  <si>
    <t>JUDOKAS JONQUIÈRE</t>
  </si>
  <si>
    <t>LA POCATIÈRE</t>
  </si>
  <si>
    <t>Légende</t>
  </si>
  <si>
    <t>Âge juvénile</t>
  </si>
  <si>
    <t>LÉVIS</t>
  </si>
  <si>
    <t>OKANO</t>
  </si>
  <si>
    <t>DION</t>
  </si>
  <si>
    <t>MARINEAU</t>
  </si>
  <si>
    <t>BOISVERT</t>
  </si>
  <si>
    <t>BILODEAU</t>
  </si>
  <si>
    <t>RYAN</t>
  </si>
  <si>
    <t>HAUT-RICHELIEU</t>
  </si>
  <si>
    <t>Tournoi à l'extérieur</t>
  </si>
  <si>
    <t>PORTUONDO-ISASI</t>
  </si>
  <si>
    <t>VALLÉE DU RICHELIEU</t>
  </si>
  <si>
    <t>BESSON</t>
  </si>
  <si>
    <t>DAVIAU</t>
  </si>
  <si>
    <t>ROUSSEAU</t>
  </si>
  <si>
    <t>JOLAN</t>
  </si>
  <si>
    <t>SEIKO</t>
  </si>
  <si>
    <t>COTE</t>
  </si>
  <si>
    <t>ADAM</t>
  </si>
  <si>
    <t>ANTHONY</t>
  </si>
  <si>
    <t>SARAH</t>
  </si>
  <si>
    <t>11/95</t>
  </si>
  <si>
    <t>-44</t>
  </si>
  <si>
    <t>CHICOUTIMI</t>
  </si>
  <si>
    <t>MARTIN</t>
  </si>
  <si>
    <t>CHARLESBOURG</t>
  </si>
  <si>
    <t>JACOB</t>
  </si>
  <si>
    <t>Senior</t>
  </si>
  <si>
    <t>06/91</t>
  </si>
  <si>
    <t>PESSOA</t>
  </si>
  <si>
    <t>SERGIO</t>
  </si>
  <si>
    <t>09/88</t>
  </si>
  <si>
    <t>BRETON-LEDUC</t>
  </si>
  <si>
    <t>01/91</t>
  </si>
  <si>
    <t>LAM</t>
  </si>
  <si>
    <t>09/77</t>
  </si>
  <si>
    <t>07/90</t>
  </si>
  <si>
    <t>JUSTIN</t>
  </si>
  <si>
    <t>MARTICOTTE</t>
  </si>
  <si>
    <t>12/91</t>
  </si>
  <si>
    <t>XAVIER</t>
  </si>
  <si>
    <t>FRANCIS-MÉTHOT</t>
  </si>
  <si>
    <t>-40</t>
  </si>
  <si>
    <t>07/97</t>
  </si>
  <si>
    <t>SANDRINE</t>
  </si>
  <si>
    <t>10/97</t>
  </si>
  <si>
    <t>05/97</t>
  </si>
  <si>
    <t>ADRIANA</t>
  </si>
  <si>
    <t>08/97</t>
  </si>
  <si>
    <t>06/97</t>
  </si>
  <si>
    <t>PITSILIS</t>
  </si>
  <si>
    <t>LAMBERT</t>
  </si>
  <si>
    <t>-38</t>
  </si>
  <si>
    <t>MAEL</t>
  </si>
  <si>
    <t>LOIC</t>
  </si>
  <si>
    <t>GUERTIN</t>
  </si>
  <si>
    <t>-42</t>
  </si>
  <si>
    <t>MIRAN</t>
  </si>
  <si>
    <t>03/97</t>
  </si>
  <si>
    <t>MARTEL</t>
  </si>
  <si>
    <t>-48</t>
  </si>
  <si>
    <t>MANON</t>
  </si>
  <si>
    <t>ANNE</t>
  </si>
  <si>
    <t>ARCHAMBAULT</t>
  </si>
  <si>
    <t>GAUTHIER-DRAPEAU</t>
  </si>
  <si>
    <t>DOUHAUD</t>
  </si>
  <si>
    <t>COLLIN</t>
  </si>
  <si>
    <t>+100</t>
  </si>
  <si>
    <t>MARIE</t>
  </si>
  <si>
    <t>Omnium</t>
  </si>
  <si>
    <t>VALOIS</t>
  </si>
  <si>
    <t>OMNIUM</t>
  </si>
  <si>
    <t>YUMI AMAL</t>
  </si>
  <si>
    <t>-52</t>
  </si>
  <si>
    <t>CHIRILA</t>
  </si>
  <si>
    <t>MARIA-CARLA</t>
  </si>
  <si>
    <t>PARET</t>
  </si>
  <si>
    <t>SHAÏM</t>
  </si>
  <si>
    <t>ZACHARY</t>
  </si>
  <si>
    <t>LAPOINTE</t>
  </si>
  <si>
    <t>DEMONTIGNY</t>
  </si>
  <si>
    <t>BUDOKAI</t>
  </si>
  <si>
    <t>BELLALI</t>
  </si>
  <si>
    <t>FRASCADORE</t>
  </si>
  <si>
    <t>BLAINVILLE</t>
  </si>
  <si>
    <t>FRÉDÉRIC</t>
  </si>
  <si>
    <t>RIKIDOKAN</t>
  </si>
  <si>
    <t>BROCHU</t>
  </si>
  <si>
    <t>JONAH</t>
  </si>
  <si>
    <t>SIMONEAU</t>
  </si>
  <si>
    <t>CHOUINARD</t>
  </si>
  <si>
    <t>YOHAN</t>
  </si>
  <si>
    <t>ROBICHAUD</t>
  </si>
  <si>
    <t>COSSETTE</t>
  </si>
  <si>
    <t>ÉMILE</t>
  </si>
  <si>
    <t>ALICIA</t>
  </si>
  <si>
    <t>CASAVANT</t>
  </si>
  <si>
    <t>MÉLODIE</t>
  </si>
  <si>
    <t>CAMELIA</t>
  </si>
  <si>
    <t>PAQUIN</t>
  </si>
  <si>
    <t>ANNE-CLAIRE</t>
  </si>
  <si>
    <t>MÉTROPOLITAIN</t>
  </si>
  <si>
    <t>JUDO VICTO</t>
  </si>
  <si>
    <t>ISMAIL</t>
  </si>
  <si>
    <t>ALKHATIB</t>
  </si>
  <si>
    <t>DANIEL</t>
  </si>
  <si>
    <t>PHILIP</t>
  </si>
  <si>
    <t>VALLÉE RICHELIEU</t>
  </si>
  <si>
    <t>OUALI</t>
  </si>
  <si>
    <t>VICTOR</t>
  </si>
  <si>
    <t>LEBLANC</t>
  </si>
  <si>
    <t>ST-JEAN BOSCO</t>
  </si>
  <si>
    <t>HAKIM</t>
  </si>
  <si>
    <t>CHALA</t>
  </si>
  <si>
    <t>MAZOUZI</t>
  </si>
  <si>
    <t>IDIR</t>
  </si>
  <si>
    <t>DE GRANDMAISON</t>
  </si>
  <si>
    <t>REGLAT-AZRATE</t>
  </si>
  <si>
    <t>LACHENAIE</t>
  </si>
  <si>
    <t>GAMACHE</t>
  </si>
  <si>
    <t>ADRIANO</t>
  </si>
  <si>
    <t>EXCELLENCE</t>
  </si>
  <si>
    <t>MEUNIER</t>
  </si>
  <si>
    <t>JANIE</t>
  </si>
  <si>
    <t>GEORGES</t>
  </si>
  <si>
    <t>METROPOLITAIN</t>
  </si>
  <si>
    <t>JUTRAS</t>
  </si>
  <si>
    <t>MAHDI</t>
  </si>
  <si>
    <t>JUDO BEN</t>
  </si>
  <si>
    <t>HIENG</t>
  </si>
  <si>
    <t>SOCHEAT</t>
  </si>
  <si>
    <t>MICHEL</t>
  </si>
  <si>
    <t>RHEIN</t>
  </si>
  <si>
    <t>ST-JEAN</t>
  </si>
  <si>
    <t>GABUN</t>
  </si>
  <si>
    <t>GOBEIL ST-AMAND</t>
  </si>
  <si>
    <t>BAIE COMEAU</t>
  </si>
  <si>
    <t>U16</t>
  </si>
  <si>
    <t>MERIEM</t>
  </si>
  <si>
    <t>U18</t>
  </si>
  <si>
    <t>AMS</t>
  </si>
  <si>
    <t>BURGESS</t>
  </si>
  <si>
    <t>MONIKA</t>
  </si>
  <si>
    <t>U21</t>
  </si>
  <si>
    <t>STÉFANIE</t>
  </si>
  <si>
    <t>RUSLANZADA</t>
  </si>
  <si>
    <t>RUSLAN</t>
  </si>
  <si>
    <t>JIKAN</t>
  </si>
  <si>
    <t>SENIOR MASCULIN (21 ans et plus)</t>
  </si>
  <si>
    <t>03/90</t>
  </si>
  <si>
    <t>KARN</t>
  </si>
  <si>
    <t>ANCOR</t>
  </si>
  <si>
    <t>BURT</t>
  </si>
  <si>
    <t>+70</t>
  </si>
  <si>
    <t>RIOUX</t>
  </si>
  <si>
    <t>P-A-T</t>
  </si>
  <si>
    <t>+73</t>
  </si>
  <si>
    <t>JANIKA</t>
  </si>
  <si>
    <t>PORT-CARTIER</t>
  </si>
  <si>
    <t>PEPIN</t>
  </si>
  <si>
    <t>TURBIDE</t>
  </si>
  <si>
    <t>JULES</t>
  </si>
  <si>
    <t>RUHLYADA</t>
  </si>
  <si>
    <t>NIKITA</t>
  </si>
  <si>
    <t>FRANCIS</t>
  </si>
  <si>
    <t>BERGERON</t>
  </si>
  <si>
    <t>LORJUSTE</t>
  </si>
  <si>
    <t>ED-LAURE</t>
  </si>
  <si>
    <t>LEGAULT</t>
  </si>
  <si>
    <t>BUSHIDOKAN</t>
  </si>
  <si>
    <t>MEGAN</t>
  </si>
  <si>
    <t>METELLUS</t>
  </si>
  <si>
    <t>MAZEROLLE</t>
  </si>
  <si>
    <t>GUAY</t>
  </si>
  <si>
    <t>SOMERS</t>
  </si>
  <si>
    <t>ANDRÉE ANN</t>
  </si>
  <si>
    <t>MALOUM</t>
  </si>
  <si>
    <t>GUÉRIN</t>
  </si>
  <si>
    <t>ANNE-CLARA</t>
  </si>
  <si>
    <t>BLAIS-DUPUIS</t>
  </si>
  <si>
    <t>MEAGAN</t>
  </si>
  <si>
    <t>MAILHOT-SENEZ</t>
  </si>
  <si>
    <t>ILHEM</t>
  </si>
  <si>
    <t>BOUSSARHANE</t>
  </si>
  <si>
    <t>SAMIA</t>
  </si>
  <si>
    <t>KIME WAZA</t>
  </si>
  <si>
    <t>CLARA</t>
  </si>
  <si>
    <t>NADON-CLOUTIER</t>
  </si>
  <si>
    <t>YASMINE</t>
  </si>
  <si>
    <t>GODBOUT</t>
  </si>
  <si>
    <t>CORALIE</t>
  </si>
  <si>
    <t>-70</t>
  </si>
  <si>
    <t>WAHBA</t>
  </si>
  <si>
    <t>MARAM</t>
  </si>
  <si>
    <t>1ère année U16</t>
  </si>
  <si>
    <t>BLACKIERE</t>
  </si>
  <si>
    <t>ARNO</t>
  </si>
  <si>
    <t>NUARA</t>
  </si>
  <si>
    <t>LABRIE</t>
  </si>
  <si>
    <t>DROLET</t>
  </si>
  <si>
    <t>ESCOLAR</t>
  </si>
  <si>
    <t>LEMIRE</t>
  </si>
  <si>
    <t>GRENIER</t>
  </si>
  <si>
    <t>BUQUET</t>
  </si>
  <si>
    <t>BOGDAN</t>
  </si>
  <si>
    <t>PENCHEV</t>
  </si>
  <si>
    <t>BORIS</t>
  </si>
  <si>
    <t>CHAMPAGNE</t>
  </si>
  <si>
    <t>JONCAS ROY</t>
  </si>
  <si>
    <t>ARENCIBIA</t>
  </si>
  <si>
    <t>MAXIM</t>
  </si>
  <si>
    <t>JOLICOEUR</t>
  </si>
  <si>
    <t>GERVAIS-KEUNINCKX</t>
  </si>
  <si>
    <t xml:space="preserve">BOUDREAU </t>
  </si>
  <si>
    <t>PELLETIER</t>
  </si>
  <si>
    <t>JONATHAN</t>
  </si>
  <si>
    <t>SIMAO</t>
  </si>
  <si>
    <t>JAQUINA</t>
  </si>
  <si>
    <t>Médaillée au championnat canadien</t>
  </si>
  <si>
    <t>PERRAULT</t>
  </si>
  <si>
    <t>RAYMOND-DESJARDINS</t>
  </si>
  <si>
    <t>LÉANDRE</t>
  </si>
  <si>
    <t>VACC</t>
  </si>
  <si>
    <t>TUNG</t>
  </si>
  <si>
    <t>HENRY</t>
  </si>
  <si>
    <t>PERRO-SHIMA</t>
  </si>
  <si>
    <t>SHELGUNOV</t>
  </si>
  <si>
    <t>DENIS</t>
  </si>
  <si>
    <t>DURAND-OUELLET</t>
  </si>
  <si>
    <t>RIVERIN</t>
  </si>
  <si>
    <t>JEAN-BAPTISTE</t>
  </si>
  <si>
    <t>BLAIN</t>
  </si>
  <si>
    <t>PARADIS</t>
  </si>
  <si>
    <t>CASTONGUAY-LAPLANTE</t>
  </si>
  <si>
    <t>MIGNAULT</t>
  </si>
  <si>
    <t>MONTRÉAL</t>
  </si>
  <si>
    <t>JOBB</t>
  </si>
  <si>
    <t>BRANDON</t>
  </si>
  <si>
    <t>05/2000</t>
  </si>
  <si>
    <t>10/2001</t>
  </si>
  <si>
    <t>03/2000</t>
  </si>
  <si>
    <t>10/1999</t>
  </si>
  <si>
    <t>10/2000</t>
  </si>
  <si>
    <t>07/1999</t>
  </si>
  <si>
    <t>02/2001</t>
  </si>
  <si>
    <t>05/2001</t>
  </si>
  <si>
    <t>09/1999</t>
  </si>
  <si>
    <t>06/1999</t>
  </si>
  <si>
    <t>09/2001</t>
  </si>
  <si>
    <t>11/1999</t>
  </si>
  <si>
    <t>04/2001</t>
  </si>
  <si>
    <t>06/2000</t>
  </si>
  <si>
    <t>03/2001</t>
  </si>
  <si>
    <t>02/2000</t>
  </si>
  <si>
    <t>07/2001</t>
  </si>
  <si>
    <t>06/2001</t>
  </si>
  <si>
    <t>01/2001</t>
  </si>
  <si>
    <t>08/2000</t>
  </si>
  <si>
    <t>11/2000</t>
  </si>
  <si>
    <t>11/2001</t>
  </si>
  <si>
    <t>12/2001</t>
  </si>
  <si>
    <t>05/1999</t>
  </si>
  <si>
    <t>08/2001</t>
  </si>
  <si>
    <t>01/1999</t>
  </si>
  <si>
    <t>03/1999</t>
  </si>
  <si>
    <t>08/1999</t>
  </si>
  <si>
    <t>01/98</t>
  </si>
  <si>
    <t>08/98</t>
  </si>
  <si>
    <t>04/97</t>
  </si>
  <si>
    <t>01/99</t>
  </si>
  <si>
    <t>11/97</t>
  </si>
  <si>
    <t>11/96</t>
  </si>
  <si>
    <t>10/98</t>
  </si>
  <si>
    <t>06/96</t>
  </si>
  <si>
    <t>07/98</t>
  </si>
  <si>
    <t>12/97</t>
  </si>
  <si>
    <t>09/97</t>
  </si>
  <si>
    <t>02/97</t>
  </si>
  <si>
    <t>01/97</t>
  </si>
  <si>
    <t>02/98</t>
  </si>
  <si>
    <t>01/89</t>
  </si>
  <si>
    <t>06/93</t>
  </si>
  <si>
    <t>03/91</t>
  </si>
  <si>
    <t>02/92</t>
  </si>
  <si>
    <t>06/81</t>
  </si>
  <si>
    <t>05/99</t>
  </si>
  <si>
    <t>12/92</t>
  </si>
  <si>
    <t>07/94</t>
  </si>
  <si>
    <t>01/92</t>
  </si>
  <si>
    <t>04/87</t>
  </si>
  <si>
    <t>08/87</t>
  </si>
  <si>
    <t>05/90</t>
  </si>
  <si>
    <t>10/87</t>
  </si>
  <si>
    <t>09/94</t>
  </si>
  <si>
    <t>09/93</t>
  </si>
  <si>
    <t>07/92</t>
  </si>
  <si>
    <t>01/90</t>
  </si>
  <si>
    <t>05/93</t>
  </si>
  <si>
    <t>08/90</t>
  </si>
  <si>
    <t>04/89</t>
  </si>
  <si>
    <t>01/88</t>
  </si>
  <si>
    <t>10/86</t>
  </si>
  <si>
    <t>JORA</t>
  </si>
  <si>
    <t>06/90</t>
  </si>
  <si>
    <t>Sélectionné?</t>
  </si>
  <si>
    <t xml:space="preserve">Pour voir le reste des critères de sélection, cliquer sur le lien: </t>
  </si>
  <si>
    <t>Critères de sélection</t>
  </si>
  <si>
    <t>(par ordre alphabétique)</t>
  </si>
  <si>
    <t>Sélectionnée?</t>
  </si>
  <si>
    <t>Brevetée</t>
  </si>
  <si>
    <t>TARDIF</t>
  </si>
  <si>
    <t>ARÈS</t>
  </si>
  <si>
    <t>JADE</t>
  </si>
  <si>
    <t>NASSIMA</t>
  </si>
  <si>
    <t>CARBONNEAU</t>
  </si>
  <si>
    <t>DESBIENS</t>
  </si>
  <si>
    <t>TURCAN</t>
  </si>
  <si>
    <t>TROJAN</t>
  </si>
  <si>
    <t>FÉLIX</t>
  </si>
  <si>
    <t>BOLTÉ</t>
  </si>
  <si>
    <t>JÉRÔME</t>
  </si>
  <si>
    <t>KHAVERI</t>
  </si>
  <si>
    <t>SAJJAD</t>
  </si>
  <si>
    <t>DONINI</t>
  </si>
  <si>
    <t>DEGASNE</t>
  </si>
  <si>
    <t>COLIN</t>
  </si>
  <si>
    <t>PIQUETTE</t>
  </si>
  <si>
    <t>NOÉMIE</t>
  </si>
  <si>
    <t>ÉMILY</t>
  </si>
  <si>
    <t>CÔTÉ</t>
  </si>
  <si>
    <t>JÉRÉMY</t>
  </si>
  <si>
    <t>YUMI</t>
  </si>
  <si>
    <t>10/99</t>
  </si>
  <si>
    <t>DUBÉ</t>
  </si>
  <si>
    <t>LUC</t>
  </si>
  <si>
    <t>DIANE AMYOT</t>
  </si>
  <si>
    <t>SHPIGELMAN</t>
  </si>
  <si>
    <t>MICHAEL</t>
  </si>
  <si>
    <t>07/99</t>
  </si>
  <si>
    <t>12/98</t>
  </si>
  <si>
    <t>03/85</t>
  </si>
  <si>
    <t>06/78</t>
  </si>
  <si>
    <t>04/90</t>
  </si>
  <si>
    <t>03/98</t>
  </si>
  <si>
    <t>03/2002</t>
  </si>
  <si>
    <t>BOUSBIAT</t>
  </si>
  <si>
    <t>AMIRA</t>
  </si>
  <si>
    <t>RANDRIANAHINORO</t>
  </si>
  <si>
    <t>NAOMI</t>
  </si>
  <si>
    <t>ROUYN-NORANDA</t>
  </si>
  <si>
    <t>SYNOTT</t>
  </si>
  <si>
    <t>JOSIANNE</t>
  </si>
  <si>
    <t>ZBINDEN</t>
  </si>
  <si>
    <t>VLADIMIR</t>
  </si>
  <si>
    <t>ZAKARIA</t>
  </si>
  <si>
    <t>ZHURKIN</t>
  </si>
  <si>
    <t>VALLIÈRE</t>
  </si>
  <si>
    <t>LOUKA</t>
  </si>
  <si>
    <t>JUVALDO</t>
  </si>
  <si>
    <t>MARIA CARLA</t>
  </si>
  <si>
    <t>CHOSACK BARKAY</t>
  </si>
  <si>
    <t>CJVR</t>
  </si>
  <si>
    <t>KENNEDY</t>
  </si>
  <si>
    <t>ANGIE-LEE</t>
  </si>
  <si>
    <t>AMQUI</t>
  </si>
  <si>
    <t>PAQUET</t>
  </si>
  <si>
    <t>JEAN-CHRISTOPHE</t>
  </si>
  <si>
    <t>DIMITRY</t>
  </si>
  <si>
    <t>MONTAGNÉ</t>
  </si>
  <si>
    <t>ROMAIN</t>
  </si>
  <si>
    <t>ROYER</t>
  </si>
  <si>
    <t>BAPTISTE</t>
  </si>
  <si>
    <t>UNIVESTRIE DONINI</t>
  </si>
  <si>
    <t>BEN CHIBANI</t>
  </si>
  <si>
    <t>02/2002</t>
  </si>
  <si>
    <t>04/95</t>
  </si>
  <si>
    <t>04/98</t>
  </si>
  <si>
    <t>05/98</t>
  </si>
  <si>
    <t>11/99</t>
  </si>
  <si>
    <t>06/99</t>
  </si>
  <si>
    <t>09/79</t>
  </si>
  <si>
    <t>02/90</t>
  </si>
  <si>
    <t>04/91</t>
  </si>
  <si>
    <t>Médaillé au championnat canadien</t>
  </si>
  <si>
    <t>Canadien 2015</t>
  </si>
  <si>
    <t>09/2002</t>
  </si>
  <si>
    <t>CHAN</t>
  </si>
  <si>
    <t>EVANGELINE</t>
  </si>
  <si>
    <t>04/2002</t>
  </si>
  <si>
    <t>LÉA</t>
  </si>
  <si>
    <t>TADJOURI</t>
  </si>
  <si>
    <t>FATMA SAMAR</t>
  </si>
  <si>
    <t>12/2002</t>
  </si>
  <si>
    <t>AMÉLIE</t>
  </si>
  <si>
    <t>JU SHIN KAN</t>
  </si>
  <si>
    <t>08/2002</t>
  </si>
  <si>
    <t>GUIMOND</t>
  </si>
  <si>
    <t>CAMÉLIA</t>
  </si>
  <si>
    <t>KARIANNE</t>
  </si>
  <si>
    <t>ZENSHIN</t>
  </si>
  <si>
    <t>05/2002</t>
  </si>
  <si>
    <t>ROUX</t>
  </si>
  <si>
    <t>MARIANNE</t>
  </si>
  <si>
    <t>ST-JEAN-BOSCO</t>
  </si>
  <si>
    <t>-57</t>
  </si>
  <si>
    <t xml:space="preserve">SERVAIS </t>
  </si>
  <si>
    <t>FONTAINE</t>
  </si>
  <si>
    <t>SHANDRA</t>
  </si>
  <si>
    <t>KIME-WAZA</t>
  </si>
  <si>
    <t>LÉVESQUE</t>
  </si>
  <si>
    <t>MATHIS</t>
  </si>
  <si>
    <t>LACHANCE</t>
  </si>
  <si>
    <t>CLAUDE-ANDRÉ</t>
  </si>
  <si>
    <t>BÉLANGER</t>
  </si>
  <si>
    <t>11/2002</t>
  </si>
  <si>
    <t>PROTEAU</t>
  </si>
  <si>
    <t>TO-HAKUKAN</t>
  </si>
  <si>
    <t>ALLAIRE</t>
  </si>
  <si>
    <t>ÉLIOT</t>
  </si>
  <si>
    <t>GARSON</t>
  </si>
  <si>
    <t>MAX</t>
  </si>
  <si>
    <t>LUCAS</t>
  </si>
  <si>
    <t>CHARLES-DAVID</t>
  </si>
  <si>
    <t>ST-HILAIRE</t>
  </si>
  <si>
    <t>ISAAK</t>
  </si>
  <si>
    <t>BOUMEZBEUR</t>
  </si>
  <si>
    <t>MEHDI</t>
  </si>
  <si>
    <t>PERRON</t>
  </si>
  <si>
    <t>JOSEPH</t>
  </si>
  <si>
    <t>JUDOKAS JONQUIÈRES</t>
  </si>
  <si>
    <t>DUTREMBLE</t>
  </si>
  <si>
    <t>ÉMILIEN</t>
  </si>
  <si>
    <t>GAULIN</t>
  </si>
  <si>
    <t>06/2002</t>
  </si>
  <si>
    <t>COUTURIER</t>
  </si>
  <si>
    <t>GILBERT</t>
  </si>
  <si>
    <t>HUGUES-SAMUEL</t>
  </si>
  <si>
    <t>TREMBLAY-PIERRE</t>
  </si>
  <si>
    <t>HUGO</t>
  </si>
  <si>
    <t>GONZALEZ-TUCAS</t>
  </si>
  <si>
    <t>LEFTRARU</t>
  </si>
  <si>
    <t>GENDRON</t>
  </si>
  <si>
    <t>TRUDEL</t>
  </si>
  <si>
    <t>01/2002</t>
  </si>
  <si>
    <t>GOUIN</t>
  </si>
  <si>
    <t>DESROULEAUX</t>
  </si>
  <si>
    <t>SACHA</t>
  </si>
  <si>
    <t>RENAUD</t>
  </si>
  <si>
    <t>SAIGH</t>
  </si>
  <si>
    <t>MADJID</t>
  </si>
  <si>
    <t>CJVC</t>
  </si>
  <si>
    <t>10/1992</t>
  </si>
  <si>
    <t>MELKO</t>
  </si>
  <si>
    <t>VANDA</t>
  </si>
  <si>
    <t>11/76</t>
  </si>
  <si>
    <t>09/99</t>
  </si>
  <si>
    <t>BATISSE</t>
  </si>
  <si>
    <t>EMMANUELLE</t>
  </si>
  <si>
    <t>CHERIK</t>
  </si>
  <si>
    <t>AZWAW</t>
  </si>
  <si>
    <t>06/98</t>
  </si>
  <si>
    <t>JOHANNA</t>
  </si>
  <si>
    <t>04/2000</t>
  </si>
  <si>
    <t>DUMOULIN</t>
  </si>
  <si>
    <t>ÉMOND</t>
  </si>
  <si>
    <t>ROXANNE</t>
  </si>
  <si>
    <t>MARIE-GARANCE</t>
  </si>
  <si>
    <t>07/199</t>
  </si>
  <si>
    <t>MEGGHANN</t>
  </si>
  <si>
    <t>PAUL</t>
  </si>
  <si>
    <t>ZARHOUNI</t>
  </si>
  <si>
    <t>09/2000</t>
  </si>
  <si>
    <t>VIRALLY</t>
  </si>
  <si>
    <t>ST-HYCINTHE</t>
  </si>
  <si>
    <t>DESGAGNÉ</t>
  </si>
  <si>
    <t>SHAWN</t>
  </si>
  <si>
    <t>DESROCHERS</t>
  </si>
  <si>
    <t>TOUATI</t>
  </si>
  <si>
    <t>07/2000</t>
  </si>
  <si>
    <t>GÉLINAS</t>
  </si>
  <si>
    <t>TOURIGNY</t>
  </si>
  <si>
    <t>JASON</t>
  </si>
  <si>
    <t>CAMONFOUR</t>
  </si>
  <si>
    <t>WASSIM</t>
  </si>
  <si>
    <t>01/2000</t>
  </si>
  <si>
    <t>SAUVÉ</t>
  </si>
  <si>
    <t>12/2000</t>
  </si>
  <si>
    <t>BARRIAULT</t>
  </si>
  <si>
    <t>HORAK</t>
  </si>
  <si>
    <t>ORLANDO</t>
  </si>
  <si>
    <t>TOMMY</t>
  </si>
  <si>
    <t>LEEWIS</t>
  </si>
  <si>
    <t>JEAN-PIERRE</t>
  </si>
  <si>
    <t>LAROSE</t>
  </si>
  <si>
    <t>IPPON</t>
  </si>
  <si>
    <t>DJERROUD</t>
  </si>
  <si>
    <t>SAID</t>
  </si>
  <si>
    <t>DICKSON</t>
  </si>
  <si>
    <t>ANTON</t>
  </si>
  <si>
    <t>LAGANIÈRE-BOLDUC</t>
  </si>
  <si>
    <t>TOUM</t>
  </si>
  <si>
    <t>GAYA</t>
  </si>
  <si>
    <t>DANEAU</t>
  </si>
  <si>
    <t>KARELLE</t>
  </si>
  <si>
    <t>DUQUETTE-PLANTE</t>
  </si>
  <si>
    <t>MARION</t>
  </si>
  <si>
    <t>11/98</t>
  </si>
  <si>
    <t>THINEL</t>
  </si>
  <si>
    <t>MORGAN</t>
  </si>
  <si>
    <t>LAROUCHE</t>
  </si>
  <si>
    <t>CONSTANTIN</t>
  </si>
  <si>
    <t>GADZHIEV</t>
  </si>
  <si>
    <t>KEITA</t>
  </si>
  <si>
    <t>SADJO</t>
  </si>
  <si>
    <t>QUENNEVILLE</t>
  </si>
  <si>
    <t>GINKGO MIRABEL</t>
  </si>
  <si>
    <t>CARRÉ</t>
  </si>
  <si>
    <t>05/95</t>
  </si>
  <si>
    <t>03/99</t>
  </si>
  <si>
    <t>BILODEAU-BÉRUBÉ</t>
  </si>
  <si>
    <t>IMDUTDIN</t>
  </si>
  <si>
    <t>SALL</t>
  </si>
  <si>
    <t>KARIM</t>
  </si>
  <si>
    <t>MELANÇON</t>
  </si>
  <si>
    <t>CHARLES-ANTOINE</t>
  </si>
  <si>
    <t>QUÉBEC</t>
  </si>
  <si>
    <t>12/90</t>
  </si>
  <si>
    <t>MONNERON</t>
  </si>
  <si>
    <t>KÉVIN</t>
  </si>
  <si>
    <t>05/91</t>
  </si>
  <si>
    <t>FORTIN-DEMERS</t>
  </si>
  <si>
    <t>NARREA</t>
  </si>
  <si>
    <t>ANDRES</t>
  </si>
  <si>
    <t>THIVIERGE</t>
  </si>
  <si>
    <t>GABRIELLE</t>
  </si>
  <si>
    <t>LAUGRAND</t>
  </si>
  <si>
    <t>LEVESQUE-PLOUFFE</t>
  </si>
  <si>
    <t>DONOVAN</t>
  </si>
  <si>
    <t>02/85</t>
  </si>
  <si>
    <t xml:space="preserve">Mise à jour : </t>
  </si>
  <si>
    <t>Mise à jour :</t>
  </si>
  <si>
    <t>ROFFI</t>
  </si>
  <si>
    <t>SUI SHIN KAN</t>
  </si>
  <si>
    <t>MALLETTE</t>
  </si>
  <si>
    <t>MAUBAN</t>
  </si>
  <si>
    <t>MÉNARD</t>
  </si>
  <si>
    <t>MTL-NORD</t>
  </si>
  <si>
    <t>REIGER</t>
  </si>
  <si>
    <t>HADDAD</t>
  </si>
  <si>
    <t>MOHAMED ANIS</t>
  </si>
  <si>
    <t xml:space="preserve">ITC BUDOKAN </t>
  </si>
  <si>
    <t>ROCHELEAU</t>
  </si>
  <si>
    <t>DANICK</t>
  </si>
  <si>
    <t>HAYRUTDINOV</t>
  </si>
  <si>
    <t>VIKTOR</t>
  </si>
  <si>
    <t>10/70</t>
  </si>
  <si>
    <t>05/92</t>
  </si>
  <si>
    <t>BASTIAN</t>
  </si>
  <si>
    <t>05/89</t>
  </si>
  <si>
    <t>ÉLÉONORE</t>
  </si>
  <si>
    <t>CLOUTIER</t>
  </si>
  <si>
    <t>MELYSSA</t>
  </si>
  <si>
    <t>FIORAMORE</t>
  </si>
  <si>
    <t>MARIE-FLEUR</t>
  </si>
  <si>
    <t>SABRINA</t>
  </si>
  <si>
    <t>07/2002</t>
  </si>
  <si>
    <t>DESNOYERS</t>
  </si>
  <si>
    <t>SAURIOL</t>
  </si>
  <si>
    <t>NATHAN</t>
  </si>
  <si>
    <t>HAMEL</t>
  </si>
  <si>
    <t>CJAC</t>
  </si>
  <si>
    <t>FORTIN</t>
  </si>
  <si>
    <t>JUDO-TECH</t>
  </si>
  <si>
    <t>HAITAS</t>
  </si>
  <si>
    <t>NOAH</t>
  </si>
  <si>
    <t>GROLEAU</t>
  </si>
  <si>
    <t>FRANÇOIS-XAVIER</t>
  </si>
  <si>
    <t>KYLE</t>
  </si>
  <si>
    <t>POPOVICI</t>
  </si>
  <si>
    <t>BLAKE</t>
  </si>
  <si>
    <t>MARIE-DE-France</t>
  </si>
  <si>
    <t>TEICHMANN</t>
  </si>
  <si>
    <t>MONT-BRUNO</t>
  </si>
  <si>
    <t>THIBAULT</t>
  </si>
  <si>
    <t>JALEXINA</t>
  </si>
  <si>
    <t>LAVIGNE-BONNEAU</t>
  </si>
  <si>
    <t>TAMY-LEE</t>
  </si>
  <si>
    <t>FILION</t>
  </si>
  <si>
    <t>JULIETTE</t>
  </si>
  <si>
    <t>GAZAILLE</t>
  </si>
  <si>
    <t>PERELMUTOV</t>
  </si>
  <si>
    <t>INNOKENTII-KEVIN</t>
  </si>
  <si>
    <t>MATTON</t>
  </si>
  <si>
    <t>FRÉCHETTE</t>
  </si>
  <si>
    <t>JÉROME</t>
  </si>
  <si>
    <t>JORDAN</t>
  </si>
  <si>
    <t>07/07/2001</t>
  </si>
  <si>
    <t>PHILIPPE-ANTOINE</t>
  </si>
  <si>
    <t>MARTINEAU</t>
  </si>
  <si>
    <t>TOM</t>
  </si>
  <si>
    <t>LAFRENIÈRE-RIOUX</t>
  </si>
  <si>
    <t>BENOÎT</t>
  </si>
  <si>
    <t>VIRGINIE</t>
  </si>
  <si>
    <t>Sélectionnée Candadiens ouverts</t>
  </si>
  <si>
    <t>KULESHOV</t>
  </si>
  <si>
    <t>NIKOL</t>
  </si>
  <si>
    <t>JUDO-TANI</t>
  </si>
  <si>
    <t>CAUCHY</t>
  </si>
  <si>
    <t>LAURENT</t>
  </si>
  <si>
    <t>Sélectionné Candadiens ouverts</t>
  </si>
  <si>
    <t>AYMAN</t>
  </si>
  <si>
    <t>BAKRI</t>
  </si>
  <si>
    <t>10/2002</t>
  </si>
  <si>
    <t>AZIMI</t>
  </si>
  <si>
    <t>DADBEH</t>
  </si>
  <si>
    <t>GUERTIN-PICARD</t>
  </si>
  <si>
    <t>ADEM</t>
  </si>
  <si>
    <t>CARPENTIER</t>
  </si>
  <si>
    <t>UNIV. LAVAL</t>
  </si>
  <si>
    <t>FORTIER</t>
  </si>
  <si>
    <t>ARAR</t>
  </si>
  <si>
    <t>CARLOS</t>
  </si>
  <si>
    <t>SHAWINIGAN</t>
  </si>
  <si>
    <t>BOUALLOU</t>
  </si>
  <si>
    <t>YAZID</t>
  </si>
  <si>
    <t>HACHEMI</t>
  </si>
  <si>
    <t>YANIS</t>
  </si>
  <si>
    <t>ST-PAUL-L'ERMITE</t>
  </si>
  <si>
    <t>FÉRÉAL</t>
  </si>
  <si>
    <t>GIROUARD</t>
  </si>
  <si>
    <t>ST-PAUL L'ERMITE</t>
  </si>
  <si>
    <t>ADAMS</t>
  </si>
  <si>
    <t>CURADEAU-ROCHEFORT</t>
  </si>
  <si>
    <t>MAVERICK</t>
  </si>
  <si>
    <t>JETTE</t>
  </si>
  <si>
    <t>LOUIS-OLIVIER</t>
  </si>
  <si>
    <t>JUDO-MONDE</t>
  </si>
  <si>
    <t>RÉGLAT-ARZATE</t>
  </si>
  <si>
    <t>DIKKO</t>
  </si>
  <si>
    <t>MARC-ANDRÉ</t>
  </si>
  <si>
    <t>Canadien 2016</t>
  </si>
  <si>
    <t>Daniel-Hardy</t>
  </si>
  <si>
    <t>Espoir</t>
  </si>
  <si>
    <t>JUVÉNILE FÉMININ - U16 (2002 - 2003)</t>
  </si>
  <si>
    <t>Gadbois</t>
  </si>
  <si>
    <t>Louis Page</t>
  </si>
  <si>
    <t>Montréal</t>
  </si>
  <si>
    <t>ÉVOLUTION</t>
  </si>
  <si>
    <t>JUVÉNILE MASCULIN - U16 (2002 - 2003)</t>
  </si>
  <si>
    <t>TOTAL</t>
  </si>
  <si>
    <t>CADET MASCULIN - U18 (2000 - 2002)</t>
  </si>
  <si>
    <t>CADET FÉMININ - U18 (2000 - 2002)</t>
  </si>
  <si>
    <t>JUNIOR FÉMININ - U21 (1997 - 2002)</t>
  </si>
  <si>
    <t>325</t>
  </si>
  <si>
    <t>JUNIOR MASCULIN - U21 (1997 - 2002)</t>
  </si>
  <si>
    <t>07/1998</t>
  </si>
  <si>
    <t>KISEKI</t>
  </si>
  <si>
    <t>BUDO KWAI</t>
  </si>
  <si>
    <t>11/2003</t>
  </si>
  <si>
    <t>LACHAÎNE</t>
  </si>
  <si>
    <t>MEGGIE AIKO</t>
  </si>
  <si>
    <t>SALVAS</t>
  </si>
  <si>
    <t>FLORENCE</t>
  </si>
  <si>
    <t>10/2003</t>
  </si>
  <si>
    <t>02/2003</t>
  </si>
  <si>
    <t>KYO SHI DO KAN</t>
  </si>
  <si>
    <t>SAKURA</t>
  </si>
  <si>
    <t>PORLIER</t>
  </si>
  <si>
    <t>09/2003</t>
  </si>
  <si>
    <t>ANNABELLE</t>
  </si>
  <si>
    <t>08/2003</t>
  </si>
  <si>
    <t>MANIL</t>
  </si>
  <si>
    <t>CASSANDRA</t>
  </si>
  <si>
    <t>BIRON</t>
  </si>
  <si>
    <t>MARIE-PIER</t>
  </si>
  <si>
    <t>ALYSON</t>
  </si>
  <si>
    <t>0</t>
  </si>
  <si>
    <t>TURPIN</t>
  </si>
  <si>
    <t>29/2002</t>
  </si>
  <si>
    <t>LEFEBVRE</t>
  </si>
  <si>
    <t>ÉLODIE</t>
  </si>
  <si>
    <t>06/2003</t>
  </si>
  <si>
    <t>FOREST</t>
  </si>
  <si>
    <t>IANA</t>
  </si>
  <si>
    <t>MICHAUD-DUGAY</t>
  </si>
  <si>
    <t>05/2003</t>
  </si>
  <si>
    <t>PAGÉ</t>
  </si>
  <si>
    <t>JUDO-SPHÈRE</t>
  </si>
  <si>
    <t>GARNEAU</t>
  </si>
  <si>
    <t>07/2003</t>
  </si>
  <si>
    <t>ABA</t>
  </si>
  <si>
    <t>RAMY</t>
  </si>
  <si>
    <t>MAVRICK</t>
  </si>
  <si>
    <t>12/2003</t>
  </si>
  <si>
    <t>PASSELANDE</t>
  </si>
  <si>
    <t>BERTRAND</t>
  </si>
  <si>
    <t>FÉLIX-OLIVIER</t>
  </si>
  <si>
    <t>DUCHARME</t>
  </si>
  <si>
    <t>JÉRÉMI</t>
  </si>
  <si>
    <t>PAGEAU</t>
  </si>
  <si>
    <t>BLOUIN GAMACHE</t>
  </si>
  <si>
    <t>GAËL</t>
  </si>
  <si>
    <t>MEDJOUBI</t>
  </si>
  <si>
    <t>RAMI</t>
  </si>
  <si>
    <t>LAPLANTE</t>
  </si>
  <si>
    <t>ALEXIS</t>
  </si>
  <si>
    <t>BRASSARD</t>
  </si>
  <si>
    <t>VIEILLE-CAPITALE</t>
  </si>
  <si>
    <t>DE CARDAILLAC</t>
  </si>
  <si>
    <t>DESSUREAULT</t>
  </si>
  <si>
    <t>CHARLY</t>
  </si>
  <si>
    <t>GOSSET</t>
  </si>
  <si>
    <t>MARCELIN</t>
  </si>
  <si>
    <t>FONSECA</t>
  </si>
  <si>
    <t>MIKAELO</t>
  </si>
  <si>
    <t>VERMETTE</t>
  </si>
  <si>
    <t>04/2003</t>
  </si>
  <si>
    <t>CRISTIAN</t>
  </si>
  <si>
    <t>ALVAN ARENCIBIA</t>
  </si>
  <si>
    <t>MADAI</t>
  </si>
  <si>
    <t>THIBODEAU</t>
  </si>
  <si>
    <t>MATHYS</t>
  </si>
  <si>
    <t>CÉDRIC</t>
  </si>
  <si>
    <t>03/2003</t>
  </si>
  <si>
    <t>LÉO</t>
  </si>
  <si>
    <t>01/2003</t>
  </si>
  <si>
    <t>MARK</t>
  </si>
  <si>
    <t>BLACKBURN</t>
  </si>
  <si>
    <t>BOMBARDIER</t>
  </si>
  <si>
    <t>JEAN-PASCAL</t>
  </si>
  <si>
    <t>BOULÉ</t>
  </si>
  <si>
    <t>GARAND</t>
  </si>
  <si>
    <t>ALEC</t>
  </si>
  <si>
    <t>PIERRE HENRI</t>
  </si>
  <si>
    <t>BELLEMARE</t>
  </si>
  <si>
    <t>KENNY</t>
  </si>
  <si>
    <t>GAUDET</t>
  </si>
  <si>
    <t>HADDADOU</t>
  </si>
  <si>
    <t>ZUZUNAGA</t>
  </si>
  <si>
    <t>SANTIAGO</t>
  </si>
  <si>
    <t>PERROT-SHIMA</t>
  </si>
  <si>
    <t>DE BRITO</t>
  </si>
  <si>
    <t>MATEO</t>
  </si>
  <si>
    <t>GOUGEON-GAZÉ</t>
  </si>
  <si>
    <t>MOSTOVOI</t>
  </si>
  <si>
    <t>BOUTIN</t>
  </si>
  <si>
    <t>YAYAOUI</t>
  </si>
  <si>
    <t>MASSINISSA</t>
  </si>
  <si>
    <t>AUDET</t>
  </si>
  <si>
    <t>JEAN-SÉBASTIEN</t>
  </si>
  <si>
    <t>ABRAINI</t>
  </si>
  <si>
    <t>GOULET</t>
  </si>
  <si>
    <t>TORAKAI</t>
  </si>
  <si>
    <t>YERGEAU</t>
  </si>
  <si>
    <t>VICTOR-AUGUSTE</t>
  </si>
  <si>
    <t>U. LAVAL</t>
  </si>
  <si>
    <t>POULIN</t>
  </si>
  <si>
    <t>BARSALOU</t>
  </si>
  <si>
    <t>MATHIAS</t>
  </si>
  <si>
    <t>DESROSIERS</t>
  </si>
  <si>
    <t>JOHN</t>
  </si>
  <si>
    <t>PIAT</t>
  </si>
  <si>
    <t>JIM</t>
  </si>
  <si>
    <t>CHAMPION CANADIEN</t>
  </si>
  <si>
    <t>ENOLA</t>
  </si>
  <si>
    <t>MEZAOUR</t>
  </si>
  <si>
    <t>ST-LEONARD</t>
  </si>
  <si>
    <t>AKENKOU</t>
  </si>
  <si>
    <t>RIM</t>
  </si>
  <si>
    <t>LATULIPE</t>
  </si>
  <si>
    <t>ISABELLE</t>
  </si>
  <si>
    <t>MALETTE-TOTH</t>
  </si>
  <si>
    <t>AMANDA</t>
  </si>
  <si>
    <t>NKONDOG</t>
  </si>
  <si>
    <t>CHRISTELLE</t>
  </si>
  <si>
    <t>PEARSON</t>
  </si>
  <si>
    <t>SYLVIE</t>
  </si>
  <si>
    <t>MANOJLOVIC</t>
  </si>
  <si>
    <t>ZORANA</t>
  </si>
  <si>
    <t>LE ROY</t>
  </si>
  <si>
    <t>AGATHE</t>
  </si>
  <si>
    <t>VIEILLE CAPITALE</t>
  </si>
  <si>
    <t>DELISLE</t>
  </si>
  <si>
    <t>NOEMIE</t>
  </si>
  <si>
    <t>BOSSÉ</t>
  </si>
  <si>
    <t>CHRISTINE</t>
  </si>
  <si>
    <t>Qc Open</t>
  </si>
  <si>
    <t>MASSE</t>
  </si>
  <si>
    <t>ALEXAN</t>
  </si>
  <si>
    <t>DEMERS</t>
  </si>
  <si>
    <t>STEVE</t>
  </si>
  <si>
    <t>LÉVESQUE-PLOUFFE</t>
  </si>
  <si>
    <t>DONAVAN</t>
  </si>
  <si>
    <t>09/1997</t>
  </si>
  <si>
    <t>ÉLISE</t>
  </si>
  <si>
    <t>ÉQUIPE QC</t>
  </si>
  <si>
    <t>ÉQUIPE QC / NORME F</t>
  </si>
  <si>
    <t>ÉQUIPE QC / NORME C</t>
  </si>
  <si>
    <t>NORME F</t>
  </si>
  <si>
    <t>ÉQUIPE QC / NORME G</t>
  </si>
  <si>
    <t>SYNNOTT</t>
  </si>
  <si>
    <t>ÉQUIPE QC / NORME A</t>
  </si>
  <si>
    <t>ÉQUIPE QC / NORME B</t>
  </si>
  <si>
    <t>NORME B</t>
  </si>
  <si>
    <t>ÉQUIPE QC / NORME D</t>
  </si>
  <si>
    <t>NORME D</t>
  </si>
  <si>
    <t>+90</t>
  </si>
  <si>
    <t>SOULEIMANE</t>
  </si>
  <si>
    <t>BOUCHER</t>
  </si>
  <si>
    <t>CARAMAN</t>
  </si>
  <si>
    <t>JUDO-TÉMIS</t>
  </si>
  <si>
    <t>DUQUETTE</t>
  </si>
  <si>
    <t>FRANKO</t>
  </si>
  <si>
    <t>FLIFTI</t>
  </si>
  <si>
    <t>ANIS YOUCEF</t>
  </si>
  <si>
    <t>ST-LÉONARD</t>
  </si>
  <si>
    <t>URBASSIK</t>
  </si>
  <si>
    <t>GRANDCHAMP</t>
  </si>
  <si>
    <t>SEYE</t>
  </si>
  <si>
    <t>NORMAN</t>
  </si>
  <si>
    <t>HAMELIN</t>
  </si>
  <si>
    <t>DION-LAVOIS</t>
  </si>
  <si>
    <t>LOUIS-BENOÎT</t>
  </si>
  <si>
    <t>CARVAJAL</t>
  </si>
  <si>
    <t>CHRISTOPHE</t>
  </si>
  <si>
    <t>JUDO TANI</t>
  </si>
  <si>
    <t>PAQUETTE</t>
  </si>
  <si>
    <t>SÉBASTIEN</t>
  </si>
  <si>
    <t>AJRAM</t>
  </si>
  <si>
    <t>02/1998</t>
  </si>
  <si>
    <t>BOS</t>
  </si>
  <si>
    <t>BENDJAMA</t>
  </si>
  <si>
    <t>YOUCEF</t>
  </si>
  <si>
    <t>05/1998</t>
  </si>
  <si>
    <t>PARENT</t>
  </si>
  <si>
    <t>11/1998</t>
  </si>
  <si>
    <t>MICHAUD</t>
  </si>
  <si>
    <t>HARDY-ABELOOS</t>
  </si>
  <si>
    <t>09/1998</t>
  </si>
  <si>
    <t>PEREIRA-VALOIS</t>
  </si>
  <si>
    <t>ARNAUD</t>
  </si>
  <si>
    <t>PHARAND</t>
  </si>
  <si>
    <t>10/1998</t>
  </si>
  <si>
    <t>12/1998</t>
  </si>
  <si>
    <t>CHETERA</t>
  </si>
  <si>
    <t>Daniel Hardy</t>
  </si>
  <si>
    <t>MARK-ELIE</t>
  </si>
  <si>
    <t>Âge Cadet/Juvénile</t>
  </si>
  <si>
    <t>COLASSE</t>
  </si>
  <si>
    <t>SIMON-PIER</t>
  </si>
  <si>
    <t>SRADA</t>
  </si>
  <si>
    <t>PACCARD</t>
  </si>
  <si>
    <t>ST-GEORGES</t>
  </si>
  <si>
    <t>JEFF</t>
  </si>
  <si>
    <t>06/82</t>
  </si>
  <si>
    <t>VERRET</t>
  </si>
  <si>
    <t>PIERRE-LUC</t>
  </si>
  <si>
    <t>COUTURIER-ROUSSEL</t>
  </si>
  <si>
    <t>GHADFI</t>
  </si>
  <si>
    <t>ANAS</t>
  </si>
  <si>
    <t>ÉQUIPE DU QC</t>
  </si>
  <si>
    <t>NORME C</t>
  </si>
  <si>
    <t>ÉQUIPE QC / NORME E</t>
  </si>
  <si>
    <t>NORME E</t>
  </si>
  <si>
    <t>NORME G</t>
  </si>
  <si>
    <t>SHAIM</t>
  </si>
  <si>
    <t>DANILO</t>
  </si>
  <si>
    <t>VIDEAU</t>
  </si>
  <si>
    <t>LAMONTAGNE</t>
  </si>
  <si>
    <t>JOËL</t>
  </si>
  <si>
    <t>CHARLOT</t>
  </si>
  <si>
    <t>MAXIMILIEN</t>
  </si>
  <si>
    <t>KARZON</t>
  </si>
  <si>
    <t>DESGAGNÉ-DOYON</t>
  </si>
  <si>
    <t>BELHAJ</t>
  </si>
  <si>
    <t>MALIK</t>
  </si>
  <si>
    <t>01/96</t>
  </si>
  <si>
    <t>PELLAN</t>
  </si>
  <si>
    <t>FRÉDÉRIC THIBAULT</t>
  </si>
  <si>
    <t>SENIOR FÉMININ (2002 ET PLUS)</t>
  </si>
  <si>
    <t>PAIEMENT</t>
  </si>
  <si>
    <t>EDOUARD</t>
  </si>
  <si>
    <t>RICHER</t>
  </si>
  <si>
    <r>
      <rPr>
        <b/>
        <u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Le Championnat provincial senior
 - Les 5 tournois développement (Daniel-Hardy, Espoir, Gadbois, Louis-Page, Montréal) 
</t>
    </r>
    <r>
      <rPr>
        <b/>
        <u/>
        <sz val="8"/>
        <rFont val="Arial"/>
        <family val="2"/>
      </rPr>
      <t>2. CRITÈRES DE PARTICIPATION :</t>
    </r>
    <r>
      <rPr>
        <sz val="8"/>
        <rFont val="Arial"/>
        <family val="2"/>
      </rPr>
      <t xml:space="preserve">
a. Pour obtenir sa sélection au Championnat canadien senior, un athlète doit participer au deux (2) tournois de sélection provincial (Omnium et Champ. Prov.) et à 2 des 5 tournois développement.
b. Les athlètes membres de l'Équipe du Québec (élite, relève, excellence) et ceux ayant une norme G ou plus sont exemptés de participation aux 5 tournois développement. </t>
    </r>
  </si>
  <si>
    <t xml:space="preserve">NOTE IMPORTANTE: Veuillez noter que les critères de sélection senior ont été changées au début de la saison 2016-2017. 
</t>
  </si>
  <si>
    <t>Âge Cadet/juvénile</t>
  </si>
  <si>
    <t>MINIME FÉMININ - U14 (2004 - 2005)</t>
  </si>
  <si>
    <t>1ère année U14</t>
  </si>
  <si>
    <t>IKENE</t>
  </si>
  <si>
    <t>LOUDJA</t>
  </si>
  <si>
    <t>ELIZABETH</t>
  </si>
  <si>
    <t>CHARNEAU</t>
  </si>
  <si>
    <t>ADÈLE</t>
  </si>
  <si>
    <t>MINIME MASCULIN - U14 (2004 - 2005)</t>
  </si>
  <si>
    <t>-31</t>
  </si>
  <si>
    <t>NAGAMI-DAVIDSON</t>
  </si>
  <si>
    <t>RYOSUKE</t>
  </si>
  <si>
    <t>GHINSHINTAIDO</t>
  </si>
  <si>
    <t>U14</t>
  </si>
  <si>
    <t>TETLEY</t>
  </si>
  <si>
    <t>DEVEN</t>
  </si>
  <si>
    <t>HRISTOV</t>
  </si>
  <si>
    <t>-34</t>
  </si>
  <si>
    <t>BRAULT</t>
  </si>
  <si>
    <t>RIVE-SUD</t>
  </si>
  <si>
    <t>NEPTON</t>
  </si>
  <si>
    <t>BRULÉ</t>
  </si>
  <si>
    <t>RAPHAEL</t>
  </si>
  <si>
    <t>HOULE</t>
  </si>
  <si>
    <t>WAFER</t>
  </si>
  <si>
    <t>LEWIS</t>
  </si>
  <si>
    <t>SHANE</t>
  </si>
  <si>
    <t>MARQUIS</t>
  </si>
  <si>
    <t>PHANEUF</t>
  </si>
  <si>
    <t>ARSENAULT</t>
  </si>
  <si>
    <t>MCDOUGALL</t>
  </si>
  <si>
    <t>AURÉLIEN</t>
  </si>
  <si>
    <t>CARON</t>
  </si>
  <si>
    <t>DO-RAKU</t>
  </si>
  <si>
    <t>MARC-ALEXANDRE</t>
  </si>
  <si>
    <t xml:space="preserve">LAPLANTE </t>
  </si>
  <si>
    <t>KEARNEY</t>
  </si>
  <si>
    <t>PLAMONDON</t>
  </si>
  <si>
    <t>CHATEAUNEUF</t>
  </si>
  <si>
    <t>JOMPHE</t>
  </si>
  <si>
    <t>JSK LATERRIÈRE</t>
  </si>
  <si>
    <t>ZENNOUCHE</t>
  </si>
  <si>
    <t>GHILAS</t>
  </si>
  <si>
    <t>AUCLAIR</t>
  </si>
  <si>
    <t>PROULX-OLSEN</t>
  </si>
  <si>
    <t>SKYLER</t>
  </si>
  <si>
    <t xml:space="preserve">LEGAULT </t>
  </si>
  <si>
    <t>LANOUETTE</t>
  </si>
  <si>
    <t>LAFRANCE</t>
  </si>
  <si>
    <t>CYR</t>
  </si>
  <si>
    <t>ZAKARY</t>
  </si>
  <si>
    <t>OSTIGUY</t>
  </si>
  <si>
    <t>PONTIER-VALOIS</t>
  </si>
  <si>
    <t>DESMARAIS</t>
  </si>
  <si>
    <t>DUCHESNE</t>
  </si>
  <si>
    <t>GRONDIN</t>
  </si>
  <si>
    <t>DOUCET</t>
  </si>
  <si>
    <t>GORBACHUK</t>
  </si>
  <si>
    <t>LUCCA</t>
  </si>
  <si>
    <t>BEAULAC</t>
  </si>
  <si>
    <t>ELIOT</t>
  </si>
  <si>
    <t>SAVARD</t>
  </si>
  <si>
    <t>ISAAC</t>
  </si>
  <si>
    <t>SEMENYUK</t>
  </si>
  <si>
    <t>YURAY</t>
  </si>
  <si>
    <t>BARIL</t>
  </si>
  <si>
    <t>LAVALLÉE</t>
  </si>
  <si>
    <t>CLÉMENT</t>
  </si>
  <si>
    <t>ANDRIAMANANA</t>
  </si>
  <si>
    <t>FANIRY MICHAEL</t>
  </si>
  <si>
    <t>-36</t>
  </si>
  <si>
    <t>TOSHKOV</t>
  </si>
  <si>
    <t>FLAVIE</t>
  </si>
  <si>
    <t>BONIN</t>
  </si>
  <si>
    <t>SEMYROSUM</t>
  </si>
  <si>
    <t>ANASTASIYA</t>
  </si>
  <si>
    <t>MANAILA</t>
  </si>
  <si>
    <t>REBECCA</t>
  </si>
  <si>
    <t>LEONARDA</t>
  </si>
  <si>
    <t>BÉRUBÉ</t>
  </si>
  <si>
    <t>BENILOV</t>
  </si>
  <si>
    <t>VICTOR MENAHEM0MENDI</t>
  </si>
  <si>
    <t>KREMERMAN</t>
  </si>
  <si>
    <t>DANIIL</t>
  </si>
  <si>
    <t>CROUSSETTE</t>
  </si>
  <si>
    <t>ESTÉBAN</t>
  </si>
  <si>
    <t>CÔTÉ-TONDREAU</t>
  </si>
  <si>
    <t>VEILLETTE</t>
  </si>
  <si>
    <t>VORONOV</t>
  </si>
  <si>
    <t>ST-ARNAULT</t>
  </si>
  <si>
    <t>TRISTAN-LIAM</t>
  </si>
  <si>
    <t>SAFANEYEV</t>
  </si>
  <si>
    <t>GENADI</t>
  </si>
  <si>
    <t>SLAOUI</t>
  </si>
  <si>
    <t>RAYAN</t>
  </si>
  <si>
    <t>W. STASZEWSKI</t>
  </si>
  <si>
    <t>ELIAS</t>
  </si>
  <si>
    <t>DANSEREAU</t>
  </si>
  <si>
    <t>SHAPORIN</t>
  </si>
  <si>
    <t>ARTEM</t>
  </si>
  <si>
    <t>D'ARTERIO</t>
  </si>
  <si>
    <t>TYLOR</t>
  </si>
  <si>
    <t>IDRIS</t>
  </si>
  <si>
    <t>BUREAU</t>
  </si>
  <si>
    <t>ROSSET-BALCER</t>
  </si>
  <si>
    <t>MERCIER-ROSS</t>
  </si>
  <si>
    <t>MO</t>
  </si>
  <si>
    <t>JING-TONG</t>
  </si>
  <si>
    <t>MARCOUILLER</t>
  </si>
  <si>
    <t>MICKEL</t>
  </si>
  <si>
    <t>DURAND</t>
  </si>
  <si>
    <t>NGOMBI</t>
  </si>
  <si>
    <t>KARPUKOV</t>
  </si>
  <si>
    <t>MARCO</t>
  </si>
  <si>
    <t>MUNKHJIN</t>
  </si>
  <si>
    <t>BATDORJ</t>
  </si>
  <si>
    <t>NÉRON</t>
  </si>
  <si>
    <t>PASCAL</t>
  </si>
  <si>
    <t>11/2005</t>
  </si>
  <si>
    <t>07/2005</t>
  </si>
  <si>
    <t>05/2005</t>
  </si>
  <si>
    <t>06/2004</t>
  </si>
  <si>
    <t>10/2005</t>
  </si>
  <si>
    <t>01/2004</t>
  </si>
  <si>
    <t>03/2005</t>
  </si>
  <si>
    <t>09/2005</t>
  </si>
  <si>
    <t>12/2004</t>
  </si>
  <si>
    <t>04/2005</t>
  </si>
  <si>
    <t>01/2005</t>
  </si>
  <si>
    <t>07/2004</t>
  </si>
  <si>
    <t>12/2005</t>
  </si>
  <si>
    <t>09/2004</t>
  </si>
  <si>
    <t>02/2004</t>
  </si>
  <si>
    <t>03/2004</t>
  </si>
  <si>
    <t>05/2004</t>
  </si>
  <si>
    <t>11/2004</t>
  </si>
  <si>
    <t>08/2005</t>
  </si>
  <si>
    <t>7/2005</t>
  </si>
  <si>
    <t>GHISHINTAIDO</t>
  </si>
  <si>
    <t>08/2004</t>
  </si>
  <si>
    <t>06/2005</t>
  </si>
  <si>
    <t>10/2004</t>
  </si>
  <si>
    <t>VALLÉE-RICHELIEU</t>
  </si>
  <si>
    <t>04/2004</t>
  </si>
  <si>
    <t>02/2005</t>
  </si>
  <si>
    <t>Participation développement</t>
  </si>
  <si>
    <t>06/04/2004</t>
  </si>
  <si>
    <t>27/12/2005</t>
  </si>
  <si>
    <t>24/02/2004</t>
  </si>
  <si>
    <t>31/03/2005</t>
  </si>
  <si>
    <t>04/022001</t>
  </si>
  <si>
    <t>03/12/1977</t>
  </si>
  <si>
    <t>Judo Monde</t>
  </si>
  <si>
    <t>Bushidokan</t>
  </si>
  <si>
    <t>FÉLIX-ANTOINE</t>
  </si>
  <si>
    <t>QUIEDEVILLE</t>
  </si>
  <si>
    <t>06/1996</t>
  </si>
  <si>
    <t>01/1995</t>
  </si>
  <si>
    <t>03/1993</t>
  </si>
  <si>
    <t>05/1986</t>
  </si>
  <si>
    <t>12/1997</t>
  </si>
  <si>
    <t>03/1990</t>
  </si>
  <si>
    <t>02/1993</t>
  </si>
  <si>
    <t>03/1986</t>
  </si>
  <si>
    <t>10/1996</t>
  </si>
  <si>
    <t>02/1996</t>
  </si>
  <si>
    <t>05/1984</t>
  </si>
  <si>
    <t>10/1991</t>
  </si>
  <si>
    <t>09/1977</t>
  </si>
  <si>
    <t>10/1995</t>
  </si>
  <si>
    <t>04/1997</t>
  </si>
  <si>
    <t>CÉDOU</t>
  </si>
  <si>
    <t>ST-LAURENT</t>
  </si>
  <si>
    <t>01/75</t>
  </si>
  <si>
    <t>LACOSTE</t>
  </si>
  <si>
    <t>ELYA</t>
  </si>
  <si>
    <t>OLYMPIQE</t>
  </si>
  <si>
    <t>CAMIRÉ</t>
  </si>
  <si>
    <t>ÉLOISE</t>
  </si>
  <si>
    <t>JUKAIDO</t>
  </si>
  <si>
    <t>ADOUL</t>
  </si>
  <si>
    <t>LYDIA DAHBIA</t>
  </si>
  <si>
    <t>66</t>
  </si>
  <si>
    <t>NASSIM</t>
  </si>
  <si>
    <t>SIAMMOUR</t>
  </si>
  <si>
    <t>TURMEL</t>
  </si>
  <si>
    <t>MARIE-LUNE</t>
  </si>
  <si>
    <t>LUDOVIC</t>
  </si>
  <si>
    <t>BEAUDRY</t>
  </si>
  <si>
    <t>JUDOSHÈRE</t>
  </si>
  <si>
    <t>ALDATOV</t>
  </si>
  <si>
    <t>ILYA</t>
  </si>
  <si>
    <t>CHAOUKI</t>
  </si>
  <si>
    <t>MOHAMED</t>
  </si>
  <si>
    <t>MERCIER</t>
  </si>
  <si>
    <t>AVOMO-MVOLO</t>
  </si>
  <si>
    <t>KETSIA</t>
  </si>
  <si>
    <t>MANEM</t>
  </si>
  <si>
    <t>AYMEN</t>
  </si>
  <si>
    <t>AIT MOUSSA</t>
  </si>
  <si>
    <t>HOUNBEDJI</t>
  </si>
  <si>
    <t>RIVARD</t>
  </si>
  <si>
    <t>MORNEAU-LEBLANC</t>
  </si>
  <si>
    <t>LOREENA</t>
  </si>
  <si>
    <t>LONGUEUIL</t>
  </si>
  <si>
    <t>CLAVEAU</t>
  </si>
  <si>
    <t>LAURE</t>
  </si>
  <si>
    <t>AKOMO-MVOLO</t>
  </si>
  <si>
    <t>MAIKA</t>
  </si>
  <si>
    <t>VEGA-LETENDRE</t>
  </si>
  <si>
    <t>ALLYSON</t>
  </si>
  <si>
    <t>MYRIAM</t>
  </si>
  <si>
    <t>SALLAMI</t>
  </si>
  <si>
    <t>SOMAYA</t>
  </si>
  <si>
    <t>SAHRAOUI</t>
  </si>
  <si>
    <t>ADEL AMINE</t>
  </si>
  <si>
    <t>KARTOUT</t>
  </si>
  <si>
    <t>MCKAY</t>
  </si>
  <si>
    <t>ULYSSE</t>
  </si>
  <si>
    <t>BONNEY</t>
  </si>
  <si>
    <t>FREDERIC</t>
  </si>
  <si>
    <t>MULTISPORTS</t>
  </si>
  <si>
    <t>HAZTILLIOU</t>
  </si>
  <si>
    <t>VASILI</t>
  </si>
  <si>
    <t>GUÉRARD</t>
  </si>
  <si>
    <t>OUABDESSELAM</t>
  </si>
  <si>
    <t>ARILES</t>
  </si>
  <si>
    <t>LABBÉ</t>
  </si>
  <si>
    <t>DRUMMOND</t>
  </si>
  <si>
    <t>GIROUX</t>
  </si>
  <si>
    <t>BAOUCHE</t>
  </si>
  <si>
    <t>12/1991</t>
  </si>
  <si>
    <t>08/1994</t>
  </si>
  <si>
    <t>04/1996</t>
  </si>
  <si>
    <t>02/1997</t>
  </si>
  <si>
    <t>08/1989</t>
  </si>
  <si>
    <t>07/1983</t>
  </si>
  <si>
    <t>11/1997</t>
  </si>
  <si>
    <t>PASCALE</t>
  </si>
  <si>
    <t>07/78</t>
  </si>
  <si>
    <t>DUFOUR</t>
  </si>
  <si>
    <t>MAUDE</t>
  </si>
  <si>
    <t>COTE-GIGUERE</t>
  </si>
  <si>
    <t>RAPHAELLE</t>
  </si>
  <si>
    <t>BOURGAULT-BERTRAND</t>
  </si>
  <si>
    <t>JOSIE-ANNE</t>
  </si>
  <si>
    <t>BROUSSEAU</t>
  </si>
  <si>
    <t>GRENIER-GRAVEL</t>
  </si>
  <si>
    <t>12/89</t>
  </si>
  <si>
    <t>GUERAULT</t>
  </si>
  <si>
    <t>04/88</t>
  </si>
  <si>
    <t>REGROUPÉ</t>
  </si>
  <si>
    <t>10/00</t>
  </si>
  <si>
    <t>04/78</t>
  </si>
  <si>
    <t>COUTURE</t>
  </si>
  <si>
    <t xml:space="preserve">FRÉDÉRIC  </t>
  </si>
  <si>
    <t>HOUNGBEDJI</t>
  </si>
  <si>
    <t>12/00</t>
  </si>
  <si>
    <t>PONTON-PHAM</t>
  </si>
  <si>
    <t>HUGO NAM</t>
  </si>
  <si>
    <t>DA COSTA</t>
  </si>
  <si>
    <t>LUCA</t>
  </si>
  <si>
    <t>ONO</t>
  </si>
  <si>
    <t>AOI</t>
  </si>
  <si>
    <t>SEIDOKWAN</t>
  </si>
  <si>
    <t>03/1998</t>
  </si>
  <si>
    <t>ASLAN</t>
  </si>
  <si>
    <t>EMRE</t>
  </si>
  <si>
    <t>PAMBRUN</t>
  </si>
  <si>
    <t>07/74</t>
  </si>
  <si>
    <t>MOLAISON</t>
  </si>
  <si>
    <t>BLOUIN</t>
  </si>
  <si>
    <t>PAT</t>
  </si>
  <si>
    <t>02/84</t>
  </si>
  <si>
    <t>01/1998</t>
  </si>
  <si>
    <t>SOFIANE</t>
  </si>
  <si>
    <t>NORMIL</t>
  </si>
  <si>
    <t>LARA</t>
  </si>
  <si>
    <t>+63</t>
  </si>
  <si>
    <t>MAYA</t>
  </si>
  <si>
    <t>SIMARD-LEJEUNE</t>
  </si>
  <si>
    <t>ELISABETH</t>
  </si>
  <si>
    <t>BOLTE</t>
  </si>
  <si>
    <t>ROSE</t>
  </si>
  <si>
    <t>LY</t>
  </si>
  <si>
    <t>ITC BUDOKAN</t>
  </si>
  <si>
    <t>OSCAR</t>
  </si>
  <si>
    <t>GANET</t>
  </si>
  <si>
    <t>MORNEAU</t>
  </si>
  <si>
    <t>SAVOIE</t>
  </si>
  <si>
    <t>ST-SAUVERT</t>
  </si>
  <si>
    <t>MCEWEN</t>
  </si>
  <si>
    <t>COHEN</t>
  </si>
  <si>
    <t>RIAZ</t>
  </si>
  <si>
    <t>MOHAMMED TEYMUR</t>
  </si>
  <si>
    <t>LAURENTIEN</t>
  </si>
  <si>
    <t>VELEV</t>
  </si>
  <si>
    <t>SALKRI</t>
  </si>
  <si>
    <t>ARMAN</t>
  </si>
  <si>
    <t xml:space="preserve">SHINK </t>
  </si>
  <si>
    <t>MARIE-SOLEIL</t>
  </si>
  <si>
    <t>LAURIE-ANNE</t>
  </si>
  <si>
    <t>BRAZEAU</t>
  </si>
  <si>
    <t>SARATEANU</t>
  </si>
  <si>
    <t>PETER</t>
  </si>
  <si>
    <t>LAURIER-SAVOIE</t>
  </si>
  <si>
    <t>PALARDY</t>
  </si>
  <si>
    <t>PEREZ</t>
  </si>
  <si>
    <t>RAUL</t>
  </si>
  <si>
    <t>RÉMI</t>
  </si>
  <si>
    <t>SANSCHAGRIN</t>
  </si>
  <si>
    <t>NATASHA</t>
  </si>
  <si>
    <t>CÔTÉ BELISLE</t>
  </si>
  <si>
    <t>TAPIO</t>
  </si>
  <si>
    <t>COUTU</t>
  </si>
  <si>
    <t>11/00</t>
  </si>
  <si>
    <t>-57 ; -63</t>
  </si>
  <si>
    <t>09/98</t>
  </si>
  <si>
    <t>06/00</t>
  </si>
  <si>
    <t>05/01</t>
  </si>
  <si>
    <t>LOUCKS</t>
  </si>
  <si>
    <t>GRACE</t>
  </si>
  <si>
    <t>12/96</t>
  </si>
  <si>
    <t>HOLMAK</t>
  </si>
  <si>
    <t>ANDRÉ</t>
  </si>
  <si>
    <t>10/80</t>
  </si>
  <si>
    <t>SIROIS</t>
  </si>
  <si>
    <t>STÉPHANE</t>
  </si>
  <si>
    <t>10/94</t>
  </si>
  <si>
    <t>-55, -60</t>
  </si>
  <si>
    <t>IMBERT</t>
  </si>
  <si>
    <t>YORK</t>
  </si>
  <si>
    <t>JEAN</t>
  </si>
  <si>
    <t xml:space="preserve">LACAZE </t>
  </si>
  <si>
    <t>PINEL</t>
  </si>
  <si>
    <t>07/82</t>
  </si>
  <si>
    <t>PHAM-PONTON</t>
  </si>
  <si>
    <t>P. VALOIS</t>
  </si>
  <si>
    <t>05/80</t>
  </si>
  <si>
    <t>PALMER-GUERINO</t>
  </si>
  <si>
    <t xml:space="preserve">GRENIER </t>
  </si>
  <si>
    <t>DUVERGE</t>
  </si>
  <si>
    <t>RICHARDSON</t>
  </si>
  <si>
    <t>05/88</t>
  </si>
  <si>
    <t>MOCHEZ</t>
  </si>
  <si>
    <t>ADRIEN</t>
  </si>
  <si>
    <t>AZOUAOU</t>
  </si>
  <si>
    <t>08/88</t>
  </si>
  <si>
    <t>(-60) kg</t>
  </si>
  <si>
    <t>FERMONT</t>
  </si>
  <si>
    <t>VANSON</t>
  </si>
  <si>
    <t>11/92</t>
  </si>
  <si>
    <t>08/1997</t>
  </si>
  <si>
    <t>07/84</t>
  </si>
  <si>
    <t>(-73 KG)</t>
  </si>
  <si>
    <t>St-LAURENT</t>
  </si>
  <si>
    <t>JULIAN</t>
  </si>
  <si>
    <t>ABDOU-ALLAH</t>
  </si>
  <si>
    <t>GINGRAS</t>
  </si>
  <si>
    <t>MARIE-PIERRE</t>
  </si>
  <si>
    <t>ECHAVE</t>
  </si>
  <si>
    <t>MATHILDE</t>
  </si>
  <si>
    <t>REGIS</t>
  </si>
  <si>
    <t>ENRICK</t>
  </si>
  <si>
    <t>HOUDE</t>
  </si>
  <si>
    <t>YOUNG</t>
  </si>
  <si>
    <t>JONQUIÈRE</t>
  </si>
  <si>
    <t>TRIAL</t>
  </si>
  <si>
    <t>ALFARRADJ</t>
  </si>
  <si>
    <t>AMBRE</t>
  </si>
  <si>
    <t>FERRON</t>
  </si>
  <si>
    <t>MAGALY</t>
  </si>
  <si>
    <t>JOBIN</t>
  </si>
  <si>
    <t>HUARD</t>
  </si>
  <si>
    <t>BOIVIN</t>
  </si>
  <si>
    <t>ÉMILIE</t>
  </si>
  <si>
    <t>GONTHIER</t>
  </si>
  <si>
    <t>BISSON</t>
  </si>
  <si>
    <t>POWER</t>
  </si>
  <si>
    <t>FERRIER</t>
  </si>
  <si>
    <t>MATTIAS</t>
  </si>
  <si>
    <t>STANISLAS</t>
  </si>
  <si>
    <t>DACOSTA</t>
  </si>
  <si>
    <t>MEGUMI</t>
  </si>
  <si>
    <t>-63</t>
  </si>
  <si>
    <t>MULLER</t>
  </si>
  <si>
    <t>CARRIER</t>
  </si>
  <si>
    <t>MIKKO</t>
  </si>
  <si>
    <t>CHAMBLY</t>
  </si>
  <si>
    <t>SOFANEYEV</t>
  </si>
  <si>
    <t>FANTAZZI</t>
  </si>
  <si>
    <t>MANNY</t>
  </si>
  <si>
    <t>FOLLAIN</t>
  </si>
  <si>
    <t>DAMIEN</t>
  </si>
  <si>
    <t>FORGET</t>
  </si>
  <si>
    <t>LOÏC</t>
  </si>
  <si>
    <t>SUAREZ</t>
  </si>
  <si>
    <t>RAOUL EDUARDO</t>
  </si>
  <si>
    <t>LCSM</t>
  </si>
  <si>
    <t>VICTORIA</t>
  </si>
  <si>
    <t>ALAOUI YAZIDI</t>
  </si>
  <si>
    <t>RANIA</t>
  </si>
  <si>
    <t>BUDOKAN</t>
  </si>
  <si>
    <t>POITRAS</t>
  </si>
  <si>
    <t>CHRIS</t>
  </si>
  <si>
    <t>BUSHIDO</t>
  </si>
  <si>
    <t>MORACEN ABEAR</t>
  </si>
  <si>
    <t>MICHEL DAVID</t>
  </si>
  <si>
    <t>CJCM</t>
  </si>
  <si>
    <t>HADDOUCHE</t>
  </si>
  <si>
    <t>AMINE</t>
  </si>
  <si>
    <t>HÉNIN</t>
  </si>
  <si>
    <t>LABELLE</t>
  </si>
  <si>
    <t>L'ESPÉRANCE</t>
  </si>
  <si>
    <t>BASTIEN</t>
  </si>
  <si>
    <t>IME-WAZA</t>
  </si>
  <si>
    <t>CHELFI</t>
  </si>
  <si>
    <t>KEVEN</t>
  </si>
  <si>
    <t>09/00</t>
  </si>
  <si>
    <t>OUI</t>
  </si>
  <si>
    <t>SASSEVILLE</t>
  </si>
  <si>
    <t>CINDY</t>
  </si>
  <si>
    <t>KENNEDY-TURNER</t>
  </si>
  <si>
    <t>KATHLEEN</t>
  </si>
  <si>
    <t>DMYTRO</t>
  </si>
  <si>
    <t>SAMOILENKO</t>
  </si>
  <si>
    <t>TOURNIER</t>
  </si>
  <si>
    <t>RWAN</t>
  </si>
  <si>
    <t>CHOUINARD-BOISVERT</t>
  </si>
  <si>
    <t>01/84</t>
  </si>
  <si>
    <t>SPADA</t>
  </si>
  <si>
    <t>10/96</t>
  </si>
  <si>
    <t>LEROUX</t>
  </si>
  <si>
    <t>BOUDREAU</t>
  </si>
  <si>
    <t>MATTA</t>
  </si>
  <si>
    <t>ALEXANDER</t>
  </si>
  <si>
    <t>06/87</t>
  </si>
  <si>
    <t>FRASER</t>
  </si>
  <si>
    <t>Sélectionné</t>
  </si>
  <si>
    <t>S1</t>
  </si>
  <si>
    <t>S2</t>
  </si>
  <si>
    <t>SMITH</t>
  </si>
  <si>
    <t>KELLY-ANN</t>
  </si>
  <si>
    <t>BOURGET</t>
  </si>
  <si>
    <t>EMILI</t>
  </si>
  <si>
    <t>DAPHNÉE</t>
  </si>
  <si>
    <t>PIERRETTE KARINE</t>
  </si>
  <si>
    <t>MIRANDA</t>
  </si>
  <si>
    <t>ERICA</t>
  </si>
  <si>
    <t>LAROCHE</t>
  </si>
  <si>
    <t>ISMAEL</t>
  </si>
  <si>
    <t>BENALLOU</t>
  </si>
  <si>
    <t>BENAOUDA</t>
  </si>
  <si>
    <t>ÉCHAVÉ</t>
  </si>
  <si>
    <t>Sélectionnée</t>
  </si>
  <si>
    <t xml:space="preserve">Pas fait prov. </t>
  </si>
  <si>
    <t>Pas fait prov.</t>
  </si>
  <si>
    <t>SÉLECTIONNÉ</t>
  </si>
  <si>
    <t>Pas fait prov</t>
  </si>
  <si>
    <t>PAS FAIT PROV</t>
  </si>
  <si>
    <t>Pas éligible</t>
  </si>
  <si>
    <t>BORSLA</t>
  </si>
  <si>
    <t>ABDESSAMAD</t>
  </si>
  <si>
    <t>CHARTIER</t>
  </si>
  <si>
    <t>LIENERT-PELLETIER</t>
  </si>
  <si>
    <t>MORACEN-ALBEAR</t>
  </si>
  <si>
    <t>ALDEN</t>
  </si>
  <si>
    <t>JEAN-CLAUDE MALÉPART</t>
  </si>
  <si>
    <t>TOUSSAINT</t>
  </si>
  <si>
    <t>JIMMY</t>
  </si>
  <si>
    <t>Doit choisir entre -55 ou -60</t>
  </si>
  <si>
    <t>RIWAN</t>
  </si>
  <si>
    <t>Doit choisir entre -55 et -60</t>
  </si>
  <si>
    <t>Manque 2 participations développement</t>
  </si>
  <si>
    <t>Sélectionné d'office</t>
  </si>
  <si>
    <t>CC / Sélectionné</t>
  </si>
  <si>
    <t>Sélectionnée d'office</t>
  </si>
  <si>
    <t>CC / Sélectionnée</t>
  </si>
  <si>
    <t>NATHALIE</t>
  </si>
  <si>
    <t>01/1990</t>
  </si>
  <si>
    <t>SEUL</t>
  </si>
  <si>
    <t>NON</t>
  </si>
  <si>
    <t>DÉROGATION</t>
  </si>
  <si>
    <t>PIGEON</t>
  </si>
  <si>
    <t>MOHAMED-EMENE</t>
  </si>
  <si>
    <t>CHARLES-ERIC</t>
  </si>
  <si>
    <t xml:space="preserve">VALLÉE </t>
  </si>
  <si>
    <t>VILLENEUVE</t>
  </si>
  <si>
    <t>ELHALKAOUI</t>
  </si>
  <si>
    <t>SOUAHIL</t>
  </si>
  <si>
    <t>NGUESSONG</t>
  </si>
  <si>
    <t>MARC-LAURIN</t>
  </si>
  <si>
    <t>JEAN CLAUDE MALÉPART</t>
  </si>
  <si>
    <t>OMAR</t>
  </si>
  <si>
    <t>BOLDUC</t>
  </si>
  <si>
    <t>LAMGHARI</t>
  </si>
  <si>
    <t>YOUSSEF</t>
  </si>
  <si>
    <t>OUERD</t>
  </si>
  <si>
    <t>ARIS</t>
  </si>
  <si>
    <t>Confirmé</t>
  </si>
  <si>
    <t>OUI - Confirmé</t>
  </si>
  <si>
    <t>courriel dt 06-04-2017</t>
  </si>
  <si>
    <t>Mise à jour : 2017/04/07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</si>
</sst>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20"/>
      <color indexed="9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4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3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2" fillId="0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0" fontId="0" fillId="0" borderId="0" xfId="0" applyAlignment="1"/>
    <xf numFmtId="1" fontId="3" fillId="0" borderId="0" xfId="0" applyNumberFormat="1" applyFont="1" applyFill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49" fontId="3" fillId="0" borderId="0" xfId="0" applyNumberFormat="1" applyFont="1" applyFill="1" applyAlignment="1">
      <alignment horizontal="center" shrinkToFit="1"/>
    </xf>
    <xf numFmtId="49" fontId="5" fillId="0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shrinkToFit="1"/>
    </xf>
    <xf numFmtId="1" fontId="2" fillId="0" borderId="0" xfId="0" applyNumberFormat="1" applyFont="1" applyFill="1" applyAlignment="1">
      <alignment horizontal="left" shrinkToFit="1"/>
    </xf>
    <xf numFmtId="0" fontId="1" fillId="0" borderId="0" xfId="0" applyFont="1" applyFill="1" applyAlignment="1">
      <alignment horizont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0" fillId="3" borderId="0" xfId="0" applyFill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3" borderId="0" xfId="0" applyFill="1" applyAlignment="1">
      <alignment shrinkToFit="1"/>
    </xf>
    <xf numFmtId="0" fontId="4" fillId="0" borderId="0" xfId="0" applyFont="1" applyAlignment="1">
      <alignment shrinkToFit="1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left"/>
    </xf>
    <xf numFmtId="0" fontId="2" fillId="3" borderId="6" xfId="0" applyFont="1" applyFill="1" applyBorder="1" applyAlignment="1"/>
    <xf numFmtId="0" fontId="3" fillId="0" borderId="3" xfId="0" applyFont="1" applyBorder="1" applyAlignment="1">
      <alignment horizontal="left"/>
    </xf>
    <xf numFmtId="0" fontId="3" fillId="3" borderId="4" xfId="0" applyNumberFormat="1" applyFont="1" applyFill="1" applyBorder="1" applyAlignment="1"/>
    <xf numFmtId="0" fontId="3" fillId="3" borderId="6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7" fillId="6" borderId="1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shrinkToFit="1"/>
    </xf>
    <xf numFmtId="49" fontId="7" fillId="2" borderId="1" xfId="0" applyNumberFormat="1" applyFont="1" applyFill="1" applyBorder="1" applyAlignment="1">
      <alignment horizontal="center" shrinkToFit="1"/>
    </xf>
    <xf numFmtId="0" fontId="7" fillId="2" borderId="1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Fill="1" applyAlignment="1">
      <alignment shrinkToFit="1"/>
    </xf>
    <xf numFmtId="0" fontId="2" fillId="3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7" borderId="1" xfId="0" applyFont="1" applyFill="1" applyBorder="1" applyAlignment="1">
      <alignment horizontal="center" shrinkToFit="1"/>
    </xf>
    <xf numFmtId="0" fontId="5" fillId="8" borderId="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5" fillId="7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shrinkToFit="1"/>
    </xf>
    <xf numFmtId="0" fontId="0" fillId="9" borderId="0" xfId="0" applyFill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3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shrinkToFit="1"/>
    </xf>
    <xf numFmtId="20" fontId="0" fillId="0" borderId="0" xfId="0" applyNumberFormat="1"/>
    <xf numFmtId="20" fontId="0" fillId="0" borderId="0" xfId="0" applyNumberFormat="1" applyAlignment="1">
      <alignment shrinkToFit="1"/>
    </xf>
    <xf numFmtId="20" fontId="0" fillId="0" borderId="0" xfId="0" applyNumberFormat="1" applyAlignment="1">
      <alignment horizontal="center" shrinkToFit="1"/>
    </xf>
    <xf numFmtId="20" fontId="0" fillId="0" borderId="0" xfId="0" applyNumberFormat="1" applyFill="1" applyAlignment="1">
      <alignment horizontal="center" shrinkToFit="1"/>
    </xf>
    <xf numFmtId="20" fontId="3" fillId="4" borderId="1" xfId="0" applyNumberFormat="1" applyFont="1" applyFill="1" applyBorder="1" applyAlignment="1">
      <alignment horizontal="left" shrinkToFit="1"/>
    </xf>
    <xf numFmtId="20" fontId="3" fillId="0" borderId="0" xfId="0" applyNumberFormat="1" applyFont="1" applyFill="1" applyAlignment="1">
      <alignment horizontal="center" shrinkToFit="1"/>
    </xf>
    <xf numFmtId="20" fontId="5" fillId="8" borderId="1" xfId="0" applyNumberFormat="1" applyFont="1" applyFill="1" applyBorder="1" applyAlignment="1">
      <alignment horizontal="center" shrinkToFit="1"/>
    </xf>
    <xf numFmtId="20" fontId="4" fillId="0" borderId="0" xfId="0" applyNumberFormat="1" applyFont="1" applyFill="1" applyAlignment="1">
      <alignment horizontal="left"/>
    </xf>
    <xf numFmtId="20" fontId="4" fillId="0" borderId="0" xfId="0" applyNumberFormat="1" applyFont="1" applyAlignment="1">
      <alignment shrinkToFit="1"/>
    </xf>
    <xf numFmtId="20" fontId="0" fillId="3" borderId="0" xfId="0" applyNumberFormat="1" applyFill="1" applyAlignment="1">
      <alignment shrinkToFit="1"/>
    </xf>
    <xf numFmtId="20" fontId="4" fillId="0" borderId="0" xfId="0" applyNumberFormat="1" applyFont="1" applyAlignment="1">
      <alignment horizontal="left" shrinkToFit="1"/>
    </xf>
    <xf numFmtId="20" fontId="7" fillId="5" borderId="1" xfId="0" applyNumberFormat="1" applyFont="1" applyFill="1" applyBorder="1" applyAlignment="1">
      <alignment horizontal="center" shrinkToFit="1"/>
    </xf>
    <xf numFmtId="20" fontId="7" fillId="5" borderId="1" xfId="0" applyNumberFormat="1" applyFont="1" applyFill="1" applyBorder="1" applyAlignment="1">
      <alignment horizontal="center" wrapText="1"/>
    </xf>
    <xf numFmtId="20" fontId="0" fillId="5" borderId="1" xfId="0" applyNumberFormat="1" applyFill="1" applyBorder="1" applyAlignment="1">
      <alignment shrinkToFit="1"/>
    </xf>
    <xf numFmtId="20" fontId="5" fillId="5" borderId="1" xfId="0" applyNumberFormat="1" applyFont="1" applyFill="1" applyBorder="1" applyAlignment="1">
      <alignment horizontal="center" shrinkToFit="1"/>
    </xf>
    <xf numFmtId="20" fontId="0" fillId="2" borderId="1" xfId="0" applyNumberFormat="1" applyFill="1" applyBorder="1" applyAlignment="1">
      <alignment shrinkToFit="1"/>
    </xf>
    <xf numFmtId="20" fontId="5" fillId="2" borderId="1" xfId="0" applyNumberFormat="1" applyFont="1" applyFill="1" applyBorder="1" applyAlignment="1">
      <alignment horizontal="center" shrinkToFit="1"/>
    </xf>
    <xf numFmtId="20" fontId="7" fillId="2" borderId="1" xfId="0" applyNumberFormat="1" applyFont="1" applyFill="1" applyBorder="1" applyAlignment="1">
      <alignment horizontal="center" shrinkToFit="1"/>
    </xf>
    <xf numFmtId="20" fontId="7" fillId="2" borderId="1" xfId="0" applyNumberFormat="1" applyFont="1" applyFill="1" applyBorder="1" applyAlignment="1">
      <alignment horizontal="center" wrapText="1"/>
    </xf>
    <xf numFmtId="20" fontId="3" fillId="0" borderId="0" xfId="0" applyNumberFormat="1" applyFont="1"/>
    <xf numFmtId="20" fontId="2" fillId="0" borderId="0" xfId="0" applyNumberFormat="1" applyFont="1"/>
    <xf numFmtId="0" fontId="2" fillId="4" borderId="1" xfId="0" applyFont="1" applyFill="1" applyBorder="1" applyAlignment="1"/>
    <xf numFmtId="49" fontId="6" fillId="2" borderId="1" xfId="0" applyNumberFormat="1" applyFont="1" applyFill="1" applyBorder="1" applyAlignment="1">
      <alignment horizontal="center" shrinkToFit="1"/>
    </xf>
    <xf numFmtId="0" fontId="6" fillId="2" borderId="1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0" fontId="3" fillId="2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20" fontId="3" fillId="13" borderId="1" xfId="0" applyNumberFormat="1" applyFont="1" applyFill="1" applyBorder="1" applyAlignment="1">
      <alignment horizontal="left" shrinkToFit="1"/>
    </xf>
    <xf numFmtId="0" fontId="0" fillId="14" borderId="1" xfId="0" applyNumberForma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3" fillId="15" borderId="1" xfId="0" applyFont="1" applyFill="1" applyBorder="1" applyAlignment="1">
      <alignment horizontal="center" shrinkToFit="1"/>
    </xf>
    <xf numFmtId="0" fontId="7" fillId="15" borderId="1" xfId="0" applyFont="1" applyFill="1" applyBorder="1" applyAlignment="1">
      <alignment horizontal="center" shrinkToFit="1"/>
    </xf>
    <xf numFmtId="0" fontId="3" fillId="16" borderId="1" xfId="0" applyFont="1" applyFill="1" applyBorder="1" applyAlignment="1">
      <alignment horizontal="center" shrinkToFit="1"/>
    </xf>
    <xf numFmtId="0" fontId="7" fillId="16" borderId="1" xfId="0" applyFont="1" applyFill="1" applyBorder="1" applyAlignment="1">
      <alignment horizontal="center" shrinkToFit="1"/>
    </xf>
    <xf numFmtId="49" fontId="7" fillId="6" borderId="1" xfId="0" applyNumberFormat="1" applyFont="1" applyFill="1" applyBorder="1" applyAlignment="1">
      <alignment horizontal="center" shrinkToFit="1"/>
    </xf>
    <xf numFmtId="49" fontId="7" fillId="6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shrinkToFit="1"/>
    </xf>
    <xf numFmtId="0" fontId="7" fillId="5" borderId="1" xfId="0" applyNumberFormat="1" applyFont="1" applyFill="1" applyBorder="1" applyAlignment="1">
      <alignment horizontal="center" vertical="center" shrinkToFit="1"/>
    </xf>
    <xf numFmtId="0" fontId="7" fillId="6" borderId="1" xfId="0" applyNumberFormat="1" applyFont="1" applyFill="1" applyBorder="1" applyAlignment="1">
      <alignment horizontal="center" shrinkToFit="1"/>
    </xf>
    <xf numFmtId="0" fontId="5" fillId="0" borderId="0" xfId="0" applyFont="1"/>
    <xf numFmtId="20" fontId="3" fillId="2" borderId="1" xfId="0" applyNumberFormat="1" applyFont="1" applyFill="1" applyBorder="1" applyAlignment="1">
      <alignment horizontal="center" shrinkToFit="1"/>
    </xf>
    <xf numFmtId="0" fontId="2" fillId="17" borderId="1" xfId="0" applyFont="1" applyFill="1" applyBorder="1" applyAlignment="1"/>
    <xf numFmtId="20" fontId="0" fillId="17" borderId="1" xfId="0" applyNumberFormat="1" applyFill="1" applyBorder="1" applyAlignment="1">
      <alignment shrinkToFit="1"/>
    </xf>
    <xf numFmtId="0" fontId="0" fillId="13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2" fillId="14" borderId="1" xfId="0" applyFont="1" applyFill="1" applyBorder="1" applyAlignment="1"/>
    <xf numFmtId="0" fontId="7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shrinkToFit="1"/>
    </xf>
    <xf numFmtId="0" fontId="7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8" xfId="0" applyNumberFormat="1" applyFont="1" applyFill="1" applyBorder="1" applyAlignment="1">
      <alignment horizontal="center" shrinkToFi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shrinkToFit="1"/>
    </xf>
    <xf numFmtId="49" fontId="19" fillId="0" borderId="1" xfId="0" applyNumberFormat="1" applyFont="1" applyFill="1" applyBorder="1" applyAlignment="1">
      <alignment horizontal="center" shrinkToFit="1"/>
    </xf>
    <xf numFmtId="20" fontId="0" fillId="0" borderId="0" xfId="0" applyNumberFormat="1" applyFill="1"/>
    <xf numFmtId="0" fontId="1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shrinkToFit="1"/>
    </xf>
    <xf numFmtId="0" fontId="3" fillId="16" borderId="1" xfId="0" applyNumberFormat="1" applyFont="1" applyFill="1" applyBorder="1" applyAlignment="1">
      <alignment horizontal="center" shrinkToFit="1"/>
    </xf>
    <xf numFmtId="20" fontId="0" fillId="16" borderId="1" xfId="0" applyNumberFormat="1" applyFill="1" applyBorder="1"/>
    <xf numFmtId="20" fontId="3" fillId="16" borderId="1" xfId="0" applyNumberFormat="1" applyFont="1" applyFill="1" applyBorder="1"/>
    <xf numFmtId="20" fontId="2" fillId="16" borderId="1" xfId="0" applyNumberFormat="1" applyFont="1" applyFill="1" applyBorder="1"/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0" fontId="1" fillId="0" borderId="0" xfId="0" applyNumberFormat="1" applyFont="1"/>
    <xf numFmtId="0" fontId="6" fillId="16" borderId="1" xfId="0" applyFont="1" applyFill="1" applyBorder="1" applyAlignment="1">
      <alignment horizontal="center" shrinkToFit="1"/>
    </xf>
    <xf numFmtId="49" fontId="3" fillId="16" borderId="1" xfId="0" applyNumberFormat="1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shrinkToFit="1"/>
    </xf>
    <xf numFmtId="49" fontId="3" fillId="3" borderId="0" xfId="0" applyNumberFormat="1" applyFont="1" applyFill="1" applyBorder="1" applyAlignment="1">
      <alignment horizontal="center" shrinkToFit="1"/>
    </xf>
    <xf numFmtId="0" fontId="3" fillId="12" borderId="0" xfId="0" applyNumberFormat="1" applyFont="1" applyFill="1" applyBorder="1" applyAlignment="1">
      <alignment horizontal="center" shrinkToFit="1"/>
    </xf>
    <xf numFmtId="0" fontId="3" fillId="12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horizontal="center" shrinkToFit="1"/>
    </xf>
    <xf numFmtId="0" fontId="7" fillId="12" borderId="0" xfId="0" applyFont="1" applyFill="1" applyBorder="1" applyAlignment="1">
      <alignment horizontal="center" shrinkToFit="1"/>
    </xf>
    <xf numFmtId="0" fontId="0" fillId="0" borderId="0" xfId="0" applyFill="1" applyAlignment="1">
      <alignment vertical="center"/>
    </xf>
    <xf numFmtId="0" fontId="0" fillId="18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20" fontId="5" fillId="0" borderId="1" xfId="0" applyNumberFormat="1" applyFont="1" applyFill="1" applyBorder="1" applyAlignment="1">
      <alignment horizontal="center" shrinkToFit="1"/>
    </xf>
    <xf numFmtId="20" fontId="3" fillId="3" borderId="0" xfId="0" applyNumberFormat="1" applyFont="1" applyFill="1" applyAlignment="1">
      <alignment shrinkToFit="1"/>
    </xf>
    <xf numFmtId="20" fontId="0" fillId="15" borderId="1" xfId="0" applyNumberFormat="1" applyFill="1" applyBorder="1" applyAlignment="1">
      <alignment shrinkToFit="1"/>
    </xf>
    <xf numFmtId="0" fontId="20" fillId="0" borderId="1" xfId="0" applyFont="1" applyFill="1" applyBorder="1" applyAlignment="1">
      <alignment horizontal="center" shrinkToFit="1"/>
    </xf>
    <xf numFmtId="0" fontId="6" fillId="0" borderId="1" xfId="0" applyNumberFormat="1" applyFont="1" applyFill="1" applyBorder="1" applyAlignment="1">
      <alignment horizontal="center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shrinkToFit="1"/>
    </xf>
    <xf numFmtId="0" fontId="1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shrinkToFit="1"/>
    </xf>
    <xf numFmtId="0" fontId="7" fillId="6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7" fillId="5" borderId="12" xfId="0" applyFont="1" applyFill="1" applyBorder="1" applyAlignment="1">
      <alignment horizontal="center" shrinkToFit="1"/>
    </xf>
    <xf numFmtId="0" fontId="7" fillId="5" borderId="13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8" fillId="10" borderId="1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shrinkToFit="1"/>
    </xf>
    <xf numFmtId="0" fontId="7" fillId="6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left" shrinkToFit="1"/>
    </xf>
    <xf numFmtId="0" fontId="7" fillId="0" borderId="0" xfId="0" applyFont="1" applyFill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wrapText="1"/>
    </xf>
    <xf numFmtId="0" fontId="5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/>
    <xf numFmtId="0" fontId="12" fillId="16" borderId="1" xfId="0" applyFont="1" applyFill="1" applyBorder="1" applyAlignment="1">
      <alignment horizontal="center" shrinkToFit="1"/>
    </xf>
    <xf numFmtId="20" fontId="5" fillId="0" borderId="0" xfId="0" applyNumberFormat="1" applyFont="1" applyAlignment="1">
      <alignment shrinkToFit="1"/>
    </xf>
    <xf numFmtId="20" fontId="5" fillId="16" borderId="1" xfId="0" applyNumberFormat="1" applyFont="1" applyFill="1" applyBorder="1"/>
    <xf numFmtId="20" fontId="5" fillId="0" borderId="0" xfId="0" applyNumberFormat="1" applyFont="1"/>
    <xf numFmtId="20" fontId="7" fillId="0" borderId="0" xfId="0" applyNumberFormat="1" applyFont="1" applyFill="1" applyBorder="1" applyAlignment="1">
      <alignment horizontal="center"/>
    </xf>
    <xf numFmtId="0" fontId="5" fillId="3" borderId="23" xfId="0" applyFont="1" applyFill="1" applyBorder="1" applyAlignment="1"/>
    <xf numFmtId="0" fontId="5" fillId="3" borderId="24" xfId="0" applyFont="1" applyFill="1" applyBorder="1" applyAlignment="1"/>
    <xf numFmtId="0" fontId="5" fillId="3" borderId="0" xfId="0" applyFont="1" applyFill="1" applyBorder="1" applyAlignment="1"/>
    <xf numFmtId="1" fontId="7" fillId="0" borderId="0" xfId="0" applyNumberFormat="1" applyFont="1" applyFill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 wrapText="1"/>
    </xf>
    <xf numFmtId="20" fontId="0" fillId="0" borderId="27" xfId="0" applyNumberFormat="1" applyBorder="1" applyAlignment="1">
      <alignment horizontal="center" shrinkToFit="1"/>
    </xf>
    <xf numFmtId="20" fontId="0" fillId="0" borderId="0" xfId="0" applyNumberFormat="1" applyAlignment="1">
      <alignment horizontal="center"/>
    </xf>
    <xf numFmtId="49" fontId="5" fillId="0" borderId="1" xfId="0" applyNumberFormat="1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20" fontId="5" fillId="16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shrinkToFit="1"/>
    </xf>
    <xf numFmtId="0" fontId="5" fillId="0" borderId="0" xfId="0" applyNumberFormat="1" applyFont="1" applyAlignment="1">
      <alignment horizontal="center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 shrinkToFit="1"/>
    </xf>
    <xf numFmtId="1" fontId="5" fillId="0" borderId="0" xfId="0" applyNumberFormat="1" applyFont="1" applyFill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17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shrinkToFit="1"/>
    </xf>
    <xf numFmtId="0" fontId="7" fillId="5" borderId="15" xfId="0" applyFont="1" applyFill="1" applyBorder="1" applyAlignment="1">
      <alignment horizontal="center" shrinkToFit="1"/>
    </xf>
    <xf numFmtId="49" fontId="7" fillId="5" borderId="15" xfId="0" applyNumberFormat="1" applyFont="1" applyFill="1" applyBorder="1" applyAlignment="1">
      <alignment horizontal="center" shrinkToFit="1"/>
    </xf>
    <xf numFmtId="0" fontId="7" fillId="5" borderId="15" xfId="0" applyNumberFormat="1" applyFont="1" applyFill="1" applyBorder="1" applyAlignment="1">
      <alignment horizontal="center" shrinkToFit="1"/>
    </xf>
    <xf numFmtId="0" fontId="0" fillId="5" borderId="30" xfId="0" applyFill="1" applyBorder="1" applyAlignment="1">
      <alignment shrinkToFit="1"/>
    </xf>
    <xf numFmtId="0" fontId="5" fillId="5" borderId="31" xfId="0" applyFont="1" applyFill="1" applyBorder="1" applyAlignment="1">
      <alignment horizontal="center" shrinkToFit="1"/>
    </xf>
    <xf numFmtId="0" fontId="7" fillId="5" borderId="31" xfId="0" applyFont="1" applyFill="1" applyBorder="1" applyAlignment="1">
      <alignment horizontal="center" shrinkToFit="1"/>
    </xf>
    <xf numFmtId="49" fontId="7" fillId="5" borderId="31" xfId="0" applyNumberFormat="1" applyFont="1" applyFill="1" applyBorder="1" applyAlignment="1">
      <alignment horizontal="center" shrinkToFit="1"/>
    </xf>
    <xf numFmtId="0" fontId="7" fillId="5" borderId="31" xfId="0" applyNumberFormat="1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shrinkToFit="1"/>
    </xf>
    <xf numFmtId="20" fontId="0" fillId="0" borderId="1" xfId="0" applyNumberFormat="1" applyFill="1" applyBorder="1"/>
    <xf numFmtId="0" fontId="5" fillId="16" borderId="1" xfId="0" applyFont="1" applyFill="1" applyBorder="1" applyAlignment="1">
      <alignment horizontal="center" vertical="center" shrinkToFit="1"/>
    </xf>
    <xf numFmtId="0" fontId="7" fillId="16" borderId="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wrapText="1"/>
    </xf>
    <xf numFmtId="20" fontId="7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shrinkToFit="1"/>
    </xf>
    <xf numFmtId="0" fontId="7" fillId="6" borderId="32" xfId="0" applyFont="1" applyFill="1" applyBorder="1" applyAlignment="1">
      <alignment horizontal="center" shrinkToFit="1"/>
    </xf>
    <xf numFmtId="0" fontId="3" fillId="0" borderId="33" xfId="0" applyNumberFormat="1" applyFont="1" applyFill="1" applyBorder="1" applyAlignment="1">
      <alignment horizontal="center" shrinkToFit="1"/>
    </xf>
    <xf numFmtId="0" fontId="3" fillId="0" borderId="8" xfId="0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shrinkToFit="1"/>
    </xf>
    <xf numFmtId="0" fontId="0" fillId="0" borderId="17" xfId="0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shrinkToFit="1"/>
    </xf>
    <xf numFmtId="0" fontId="5" fillId="2" borderId="28" xfId="0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/>
    </xf>
    <xf numFmtId="0" fontId="3" fillId="19" borderId="1" xfId="0" applyFont="1" applyFill="1" applyBorder="1" applyAlignment="1">
      <alignment shrinkToFit="1"/>
    </xf>
    <xf numFmtId="0" fontId="3" fillId="19" borderId="1" xfId="0" applyFont="1" applyFill="1" applyBorder="1" applyAlignment="1">
      <alignment horizontal="center" shrinkToFit="1"/>
    </xf>
    <xf numFmtId="1" fontId="3" fillId="0" borderId="1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shrinkToFit="1"/>
    </xf>
    <xf numFmtId="0" fontId="0" fillId="20" borderId="0" xfId="0" applyFill="1" applyAlignment="1"/>
    <xf numFmtId="0" fontId="0" fillId="9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21" xfId="0" applyFont="1" applyFill="1" applyBorder="1" applyAlignment="1">
      <alignment horizontal="left" shrinkToFit="1"/>
    </xf>
    <xf numFmtId="0" fontId="0" fillId="4" borderId="1" xfId="0" applyFont="1" applyFill="1" applyBorder="1" applyAlignment="1">
      <alignment horizontal="left" shrinkToFit="1"/>
    </xf>
    <xf numFmtId="0" fontId="0" fillId="3" borderId="4" xfId="0" applyFont="1" applyFill="1" applyBorder="1" applyAlignment="1">
      <alignment horizontal="left" shrinkToFit="1"/>
    </xf>
    <xf numFmtId="0" fontId="5" fillId="0" borderId="4" xfId="0" applyFont="1" applyBorder="1" applyAlignment="1">
      <alignment shrinkToFit="1"/>
    </xf>
    <xf numFmtId="0" fontId="0" fillId="0" borderId="2" xfId="0" applyFont="1" applyBorder="1" applyAlignment="1">
      <alignment horizontal="left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13" borderId="1" xfId="0" applyFont="1" applyFill="1" applyBorder="1" applyAlignment="1">
      <alignment horizontal="left" shrinkToFit="1"/>
    </xf>
    <xf numFmtId="0" fontId="0" fillId="3" borderId="2" xfId="0" applyFont="1" applyFill="1" applyBorder="1" applyAlignment="1">
      <alignment shrinkToFit="1"/>
    </xf>
    <xf numFmtId="0" fontId="0" fillId="18" borderId="1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3" borderId="0" xfId="0" applyFont="1" applyFill="1" applyAlignment="1">
      <alignment shrinkToFit="1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4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18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19" borderId="1" xfId="0" applyFont="1" applyFill="1" applyBorder="1" applyAlignment="1">
      <alignment shrinkToFit="1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2" fillId="2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right" shrinkToFit="1"/>
    </xf>
    <xf numFmtId="14" fontId="14" fillId="0" borderId="0" xfId="0" applyNumberFormat="1" applyFont="1" applyAlignment="1">
      <alignment shrinkToFit="1"/>
    </xf>
    <xf numFmtId="14" fontId="14" fillId="0" borderId="0" xfId="0" applyNumberFormat="1" applyFont="1" applyAlignment="1">
      <alignment horizontal="left" vertical="center"/>
    </xf>
    <xf numFmtId="0" fontId="4" fillId="0" borderId="8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shrinkToFit="1"/>
    </xf>
    <xf numFmtId="49" fontId="3" fillId="0" borderId="7" xfId="0" applyNumberFormat="1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shrinkToFit="1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shrinkToFit="1"/>
    </xf>
    <xf numFmtId="0" fontId="0" fillId="0" borderId="0" xfId="0" applyFont="1" applyAlignment="1"/>
    <xf numFmtId="0" fontId="0" fillId="0" borderId="0" xfId="0" applyFont="1" applyFill="1" applyAlignment="1">
      <alignment shrinkToFit="1"/>
    </xf>
    <xf numFmtId="0" fontId="5" fillId="0" borderId="8" xfId="0" applyFont="1" applyFill="1" applyBorder="1" applyAlignment="1">
      <alignment horizontal="center" vertical="center" shrinkToFit="1"/>
    </xf>
    <xf numFmtId="20" fontId="0" fillId="0" borderId="0" xfId="0" applyNumberFormat="1" applyFont="1" applyAlignment="1">
      <alignment horizontal="center" shrinkToFit="1"/>
    </xf>
    <xf numFmtId="20" fontId="0" fillId="3" borderId="4" xfId="0" applyNumberFormat="1" applyFont="1" applyFill="1" applyBorder="1" applyAlignment="1">
      <alignment horizontal="left" shrinkToFit="1"/>
    </xf>
    <xf numFmtId="20" fontId="5" fillId="0" borderId="4" xfId="0" applyNumberFormat="1" applyFont="1" applyBorder="1" applyAlignment="1">
      <alignment shrinkToFit="1"/>
    </xf>
    <xf numFmtId="20" fontId="0" fillId="0" borderId="2" xfId="0" applyNumberFormat="1" applyFont="1" applyBorder="1" applyAlignment="1">
      <alignment horizontal="left"/>
    </xf>
    <xf numFmtId="20" fontId="0" fillId="3" borderId="2" xfId="0" applyNumberFormat="1" applyFont="1" applyFill="1" applyBorder="1" applyAlignment="1">
      <alignment shrinkToFit="1"/>
    </xf>
    <xf numFmtId="20" fontId="0" fillId="3" borderId="0" xfId="0" applyNumberFormat="1" applyFont="1" applyFill="1" applyAlignment="1">
      <alignment shrinkToFit="1"/>
    </xf>
    <xf numFmtId="20" fontId="5" fillId="0" borderId="0" xfId="0" applyNumberFormat="1" applyFont="1" applyAlignment="1">
      <alignment horizontal="left" shrinkToFit="1"/>
    </xf>
    <xf numFmtId="20" fontId="0" fillId="0" borderId="0" xfId="0" applyNumberFormat="1" applyFont="1" applyAlignment="1">
      <alignment horizontal="left" shrinkToFit="1"/>
    </xf>
    <xf numFmtId="20" fontId="0" fillId="21" borderId="1" xfId="0" applyNumberFormat="1" applyFill="1" applyBorder="1" applyAlignment="1">
      <alignment shrinkToFit="1"/>
    </xf>
    <xf numFmtId="14" fontId="3" fillId="0" borderId="1" xfId="0" applyNumberFormat="1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 horizontal="center" shrinkToFit="1"/>
    </xf>
    <xf numFmtId="14" fontId="0" fillId="0" borderId="0" xfId="0" applyNumberFormat="1"/>
    <xf numFmtId="20" fontId="7" fillId="22" borderId="1" xfId="0" applyNumberFormat="1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49" fontId="3" fillId="0" borderId="29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shrinkToFit="1"/>
    </xf>
    <xf numFmtId="0" fontId="7" fillId="22" borderId="15" xfId="0" applyFont="1" applyFill="1" applyBorder="1" applyAlignment="1">
      <alignment horizontal="center" wrapText="1"/>
    </xf>
    <xf numFmtId="0" fontId="7" fillId="22" borderId="35" xfId="0" applyFont="1" applyFill="1" applyBorder="1" applyAlignment="1">
      <alignment horizontal="center" shrinkToFit="1"/>
    </xf>
    <xf numFmtId="0" fontId="7" fillId="22" borderId="31" xfId="0" applyNumberFormat="1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shrinkToFit="1"/>
    </xf>
    <xf numFmtId="0" fontId="0" fillId="16" borderId="1" xfId="0" applyFill="1" applyBorder="1" applyAlignment="1">
      <alignment horizontal="center" vertical="center" shrinkToFit="1"/>
    </xf>
    <xf numFmtId="0" fontId="5" fillId="16" borderId="0" xfId="0" applyFont="1" applyFill="1" applyAlignment="1">
      <alignment horizontal="center" vertical="center" shrinkToFit="1"/>
    </xf>
    <xf numFmtId="0" fontId="7" fillId="0" borderId="34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shrinkToFit="1"/>
    </xf>
    <xf numFmtId="49" fontId="2" fillId="16" borderId="1" xfId="0" applyNumberFormat="1" applyFont="1" applyFill="1" applyBorder="1" applyAlignment="1">
      <alignment horizontal="center" vertical="center"/>
    </xf>
    <xf numFmtId="0" fontId="2" fillId="16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15" borderId="1" xfId="0" applyNumberFormat="1" applyFont="1" applyFill="1" applyBorder="1" applyAlignment="1">
      <alignment horizontal="center" shrinkToFit="1"/>
    </xf>
    <xf numFmtId="0" fontId="19" fillId="15" borderId="1" xfId="0" applyFont="1" applyFill="1" applyBorder="1" applyAlignment="1">
      <alignment horizontal="center" shrinkToFit="1"/>
    </xf>
    <xf numFmtId="0" fontId="20" fillId="15" borderId="1" xfId="0" applyFont="1" applyFill="1" applyBorder="1" applyAlignment="1">
      <alignment horizontal="center" shrinkToFit="1"/>
    </xf>
    <xf numFmtId="0" fontId="19" fillId="14" borderId="1" xfId="0" applyFont="1" applyFill="1" applyBorder="1" applyAlignment="1">
      <alignment horizontal="center" shrinkToFit="1"/>
    </xf>
    <xf numFmtId="0" fontId="20" fillId="14" borderId="1" xfId="0" applyFont="1" applyFill="1" applyBorder="1" applyAlignment="1">
      <alignment horizontal="center" shrinkToFit="1"/>
    </xf>
    <xf numFmtId="0" fontId="3" fillId="14" borderId="1" xfId="0" applyFont="1" applyFill="1" applyBorder="1" applyAlignment="1">
      <alignment horizontal="center" shrinkToFit="1"/>
    </xf>
    <xf numFmtId="0" fontId="3" fillId="14" borderId="1" xfId="0" applyNumberFormat="1" applyFont="1" applyFill="1" applyBorder="1" applyAlignment="1">
      <alignment horizontal="center" shrinkToFit="1"/>
    </xf>
    <xf numFmtId="0" fontId="3" fillId="18" borderId="1" xfId="0" applyFont="1" applyFill="1" applyBorder="1" applyAlignment="1">
      <alignment horizontal="center" shrinkToFit="1"/>
    </xf>
    <xf numFmtId="20" fontId="3" fillId="15" borderId="1" xfId="0" applyNumberFormat="1" applyFont="1" applyFill="1" applyBorder="1" applyAlignment="1">
      <alignment horizontal="center"/>
    </xf>
    <xf numFmtId="20" fontId="7" fillId="15" borderId="1" xfId="0" applyNumberFormat="1" applyFont="1" applyFill="1" applyBorder="1" applyAlignment="1">
      <alignment horizontal="center"/>
    </xf>
    <xf numFmtId="0" fontId="3" fillId="15" borderId="1" xfId="0" applyNumberFormat="1" applyFont="1" applyFill="1" applyBorder="1" applyAlignment="1">
      <alignment horizontal="center"/>
    </xf>
    <xf numFmtId="0" fontId="7" fillId="15" borderId="1" xfId="0" applyNumberFormat="1" applyFont="1" applyFill="1" applyBorder="1" applyAlignment="1">
      <alignment horizontal="center"/>
    </xf>
    <xf numFmtId="0" fontId="3" fillId="15" borderId="1" xfId="0" applyNumberFormat="1" applyFont="1" applyFill="1" applyBorder="1" applyAlignment="1">
      <alignment horizontal="center" shrinkToFit="1"/>
    </xf>
    <xf numFmtId="49" fontId="19" fillId="15" borderId="1" xfId="0" applyNumberFormat="1" applyFont="1" applyFill="1" applyBorder="1" applyAlignment="1">
      <alignment horizontal="center" shrinkToFit="1"/>
    </xf>
    <xf numFmtId="0" fontId="7" fillId="14" borderId="1" xfId="0" applyFont="1" applyFill="1" applyBorder="1" applyAlignment="1">
      <alignment horizontal="center" shrinkToFit="1"/>
    </xf>
    <xf numFmtId="49" fontId="19" fillId="14" borderId="1" xfId="0" applyNumberFormat="1" applyFont="1" applyFill="1" applyBorder="1" applyAlignment="1">
      <alignment horizontal="center" shrinkToFit="1"/>
    </xf>
    <xf numFmtId="0" fontId="3" fillId="14" borderId="1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shrinkToFit="1"/>
    </xf>
    <xf numFmtId="20" fontId="0" fillId="14" borderId="1" xfId="0" applyNumberFormat="1" applyFill="1" applyBorder="1"/>
    <xf numFmtId="0" fontId="5" fillId="14" borderId="1" xfId="0" applyNumberFormat="1" applyFont="1" applyFill="1" applyBorder="1" applyAlignment="1">
      <alignment horizontal="center"/>
    </xf>
    <xf numFmtId="0" fontId="19" fillId="18" borderId="1" xfId="0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shrinkToFit="1"/>
    </xf>
    <xf numFmtId="49" fontId="7" fillId="2" borderId="9" xfId="0" applyNumberFormat="1" applyFont="1" applyFill="1" applyBorder="1" applyAlignment="1">
      <alignment horizontal="center" shrinkToFit="1"/>
    </xf>
    <xf numFmtId="0" fontId="7" fillId="2" borderId="9" xfId="0" applyNumberFormat="1" applyFont="1" applyFill="1" applyBorder="1" applyAlignment="1">
      <alignment horizontal="center" shrinkToFit="1"/>
    </xf>
    <xf numFmtId="0" fontId="7" fillId="16" borderId="9" xfId="0" applyNumberFormat="1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wrapText="1"/>
    </xf>
    <xf numFmtId="0" fontId="0" fillId="0" borderId="0" xfId="0" applyFill="1" applyBorder="1"/>
    <xf numFmtId="0" fontId="3" fillId="15" borderId="17" xfId="0" applyFont="1" applyFill="1" applyBorder="1" applyAlignment="1">
      <alignment horizontal="center" shrinkToFit="1"/>
    </xf>
    <xf numFmtId="49" fontId="3" fillId="15" borderId="17" xfId="0" applyNumberFormat="1" applyFont="1" applyFill="1" applyBorder="1" applyAlignment="1">
      <alignment horizontal="center" shrinkToFit="1"/>
    </xf>
    <xf numFmtId="0" fontId="7" fillId="15" borderId="17" xfId="0" applyFont="1" applyFill="1" applyBorder="1" applyAlignment="1">
      <alignment horizontal="center" shrinkToFit="1"/>
    </xf>
    <xf numFmtId="49" fontId="3" fillId="14" borderId="1" xfId="0" applyNumberFormat="1" applyFont="1" applyFill="1" applyBorder="1" applyAlignment="1">
      <alignment horizontal="center" shrinkToFit="1"/>
    </xf>
    <xf numFmtId="0" fontId="3" fillId="15" borderId="1" xfId="0" applyFont="1" applyFill="1" applyBorder="1" applyAlignment="1">
      <alignment horizontal="center" wrapText="1"/>
    </xf>
    <xf numFmtId="14" fontId="3" fillId="14" borderId="1" xfId="0" applyNumberFormat="1" applyFont="1" applyFill="1" applyBorder="1" applyAlignment="1">
      <alignment horizontal="center" shrinkToFit="1"/>
    </xf>
    <xf numFmtId="164" fontId="3" fillId="2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0" fontId="3" fillId="0" borderId="0" xfId="0" applyNumberFormat="1" applyFont="1" applyFill="1" applyAlignment="1">
      <alignment horizontal="left"/>
    </xf>
    <xf numFmtId="0" fontId="3" fillId="16" borderId="17" xfId="0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wrapText="1"/>
    </xf>
    <xf numFmtId="0" fontId="3" fillId="23" borderId="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/>
    <xf numFmtId="0" fontId="0" fillId="0" borderId="0" xfId="0" applyAlignment="1">
      <alignment horizontal="center" shrinkToFit="1"/>
    </xf>
    <xf numFmtId="0" fontId="7" fillId="14" borderId="7" xfId="0" applyFont="1" applyFill="1" applyBorder="1" applyAlignment="1">
      <alignment horizontal="center" wrapText="1"/>
    </xf>
    <xf numFmtId="0" fontId="7" fillId="14" borderId="29" xfId="0" applyFont="1" applyFill="1" applyBorder="1" applyAlignment="1">
      <alignment horizontal="center" wrapText="1"/>
    </xf>
    <xf numFmtId="0" fontId="3" fillId="14" borderId="17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7" fillId="22" borderId="13" xfId="0" applyFont="1" applyFill="1" applyBorder="1" applyAlignment="1">
      <alignment horizontal="center" shrinkToFit="1"/>
    </xf>
    <xf numFmtId="0" fontId="7" fillId="25" borderId="13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3" fillId="2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14" borderId="7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7" fillId="5" borderId="47" xfId="0" applyFont="1" applyFill="1" applyBorder="1" applyAlignment="1">
      <alignment horizontal="center" shrinkToFit="1"/>
    </xf>
    <xf numFmtId="0" fontId="7" fillId="5" borderId="14" xfId="0" applyFont="1" applyFill="1" applyBorder="1" applyAlignment="1">
      <alignment shrinkToFit="1"/>
    </xf>
    <xf numFmtId="0" fontId="7" fillId="5" borderId="16" xfId="0" applyFont="1" applyFill="1" applyBorder="1" applyAlignment="1">
      <alignment shrinkToFit="1"/>
    </xf>
    <xf numFmtId="0" fontId="7" fillId="0" borderId="10" xfId="0" applyFont="1" applyFill="1" applyBorder="1" applyAlignment="1">
      <alignment shrinkToFit="1"/>
    </xf>
    <xf numFmtId="0" fontId="7" fillId="0" borderId="11" xfId="0" applyFont="1" applyFill="1" applyBorder="1" applyAlignment="1">
      <alignment shrinkToFit="1"/>
    </xf>
    <xf numFmtId="0" fontId="8" fillId="10" borderId="10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20" fontId="7" fillId="22" borderId="15" xfId="0" applyNumberFormat="1" applyFont="1" applyFill="1" applyBorder="1" applyAlignment="1">
      <alignment horizontal="center" shrinkToFit="1"/>
    </xf>
    <xf numFmtId="0" fontId="7" fillId="25" borderId="15" xfId="0" applyNumberFormat="1" applyFont="1" applyFill="1" applyBorder="1" applyAlignment="1">
      <alignment horizontal="center" shrinkToFit="1"/>
    </xf>
    <xf numFmtId="0" fontId="7" fillId="25" borderId="15" xfId="0" applyFont="1" applyFill="1" applyBorder="1" applyAlignment="1">
      <alignment horizontal="center" shrinkToFit="1"/>
    </xf>
    <xf numFmtId="0" fontId="7" fillId="5" borderId="16" xfId="0" applyFont="1" applyFill="1" applyBorder="1" applyAlignment="1">
      <alignment horizontal="center" wrapText="1" shrinkToFit="1"/>
    </xf>
    <xf numFmtId="20" fontId="7" fillId="22" borderId="31" xfId="0" applyNumberFormat="1" applyFont="1" applyFill="1" applyBorder="1" applyAlignment="1">
      <alignment horizontal="center" shrinkToFit="1"/>
    </xf>
    <xf numFmtId="0" fontId="7" fillId="25" borderId="31" xfId="0" applyNumberFormat="1" applyFont="1" applyFill="1" applyBorder="1" applyAlignment="1">
      <alignment horizontal="center" shrinkToFit="1"/>
    </xf>
    <xf numFmtId="0" fontId="5" fillId="5" borderId="49" xfId="0" applyNumberFormat="1" applyFont="1" applyFill="1" applyBorder="1" applyAlignment="1">
      <alignment horizontal="center" shrinkToFit="1"/>
    </xf>
    <xf numFmtId="0" fontId="7" fillId="24" borderId="15" xfId="0" applyNumberFormat="1" applyFont="1" applyFill="1" applyBorder="1" applyAlignment="1">
      <alignment horizontal="center" shrinkToFit="1"/>
    </xf>
    <xf numFmtId="0" fontId="7" fillId="24" borderId="31" xfId="0" applyNumberFormat="1" applyFont="1" applyFill="1" applyBorder="1" applyAlignment="1">
      <alignment horizontal="center" shrinkToFit="1"/>
    </xf>
    <xf numFmtId="0" fontId="7" fillId="24" borderId="15" xfId="0" applyFont="1" applyFill="1" applyBorder="1" applyAlignment="1">
      <alignment horizontal="center" shrinkToFit="1"/>
    </xf>
    <xf numFmtId="0" fontId="7" fillId="24" borderId="16" xfId="0" applyFont="1" applyFill="1" applyBorder="1" applyAlignment="1">
      <alignment horizontal="center" wrapText="1" shrinkToFit="1"/>
    </xf>
    <xf numFmtId="0" fontId="5" fillId="24" borderId="49" xfId="0" applyNumberFormat="1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 shrinkToFit="1"/>
    </xf>
    <xf numFmtId="0" fontId="12" fillId="15" borderId="1" xfId="0" applyFont="1" applyFill="1" applyBorder="1" applyAlignment="1">
      <alignment horizontal="center" shrinkToFit="1"/>
    </xf>
    <xf numFmtId="49" fontId="6" fillId="15" borderId="1" xfId="0" applyNumberFormat="1" applyFont="1" applyFill="1" applyBorder="1" applyAlignment="1">
      <alignment horizontal="center" shrinkToFit="1"/>
    </xf>
    <xf numFmtId="0" fontId="6" fillId="14" borderId="1" xfId="0" applyFont="1" applyFill="1" applyBorder="1" applyAlignment="1">
      <alignment horizontal="center" shrinkToFit="1"/>
    </xf>
    <xf numFmtId="0" fontId="12" fillId="14" borderId="1" xfId="0" applyFont="1" applyFill="1" applyBorder="1" applyAlignment="1">
      <alignment horizontal="center" shrinkToFit="1"/>
    </xf>
    <xf numFmtId="49" fontId="6" fillId="14" borderId="1" xfId="0" applyNumberFormat="1" applyFont="1" applyFill="1" applyBorder="1" applyAlignment="1">
      <alignment horizontal="center" shrinkToFit="1"/>
    </xf>
    <xf numFmtId="14" fontId="3" fillId="15" borderId="1" xfId="0" applyNumberFormat="1" applyFont="1" applyFill="1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14" borderId="1" xfId="0" applyFont="1" applyFill="1" applyBorder="1" applyAlignment="1">
      <alignment horizontal="center" shrinkToFit="1"/>
    </xf>
    <xf numFmtId="0" fontId="3" fillId="14" borderId="1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0" fillId="19" borderId="8" xfId="0" applyFont="1" applyFill="1" applyBorder="1" applyAlignment="1">
      <alignment horizontal="center" shrinkToFit="1"/>
    </xf>
    <xf numFmtId="49" fontId="3" fillId="0" borderId="8" xfId="0" applyNumberFormat="1" applyFont="1" applyFill="1" applyBorder="1" applyAlignment="1">
      <alignment horizontal="center" shrinkToFit="1"/>
    </xf>
    <xf numFmtId="0" fontId="3" fillId="0" borderId="28" xfId="0" applyNumberFormat="1" applyFont="1" applyFill="1" applyBorder="1" applyAlignment="1">
      <alignment horizontal="center" shrinkToFit="1"/>
    </xf>
    <xf numFmtId="0" fontId="0" fillId="0" borderId="9" xfId="0" applyFill="1" applyBorder="1" applyAlignment="1">
      <alignment vertical="center" wrapText="1"/>
    </xf>
    <xf numFmtId="0" fontId="8" fillId="0" borderId="7" xfId="0" applyFont="1" applyFill="1" applyBorder="1" applyAlignment="1">
      <alignment horizontal="center" shrinkToFit="1"/>
    </xf>
    <xf numFmtId="0" fontId="8" fillId="0" borderId="29" xfId="0" applyFont="1" applyFill="1" applyBorder="1" applyAlignment="1">
      <alignment horizontal="center" shrinkToFit="1"/>
    </xf>
    <xf numFmtId="0" fontId="8" fillId="10" borderId="7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8" fillId="10" borderId="22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7" fillId="22" borderId="32" xfId="0" applyFont="1" applyFill="1" applyBorder="1" applyAlignment="1">
      <alignment horizontal="center" shrinkToFit="1"/>
    </xf>
    <xf numFmtId="0" fontId="3" fillId="20" borderId="1" xfId="0" applyNumberFormat="1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shrinkToFit="1"/>
    </xf>
    <xf numFmtId="0" fontId="4" fillId="2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20" borderId="1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wrapText="1" shrinkToFit="1"/>
    </xf>
    <xf numFmtId="0" fontId="18" fillId="0" borderId="0" xfId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shrinkToFit="1"/>
    </xf>
    <xf numFmtId="0" fontId="3" fillId="15" borderId="9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4" fillId="0" borderId="0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164" fontId="3" fillId="0" borderId="1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 shrinkToFit="1"/>
    </xf>
    <xf numFmtId="20" fontId="0" fillId="0" borderId="4" xfId="0" applyNumberFormat="1" applyFont="1" applyFill="1" applyBorder="1" applyAlignment="1">
      <alignment horizontal="left" shrinkToFit="1"/>
    </xf>
    <xf numFmtId="20" fontId="0" fillId="0" borderId="2" xfId="0" applyNumberFormat="1" applyFont="1" applyFill="1" applyBorder="1" applyAlignment="1">
      <alignment horizontal="left" shrinkToFit="1"/>
    </xf>
    <xf numFmtId="0" fontId="3" fillId="26" borderId="1" xfId="0" applyFont="1" applyFill="1" applyBorder="1" applyAlignment="1">
      <alignment horizontal="center" shrinkToFit="1"/>
    </xf>
    <xf numFmtId="0" fontId="3" fillId="16" borderId="1" xfId="0" applyFont="1" applyFill="1" applyBorder="1" applyAlignment="1">
      <alignment horizontal="center" wrapText="1"/>
    </xf>
    <xf numFmtId="49" fontId="6" fillId="16" borderId="1" xfId="0" applyNumberFormat="1" applyFont="1" applyFill="1" applyBorder="1" applyAlignment="1">
      <alignment horizontal="center" shrinkToFit="1"/>
    </xf>
    <xf numFmtId="0" fontId="6" fillId="16" borderId="1" xfId="0" applyNumberFormat="1" applyFont="1" applyFill="1" applyBorder="1" applyAlignment="1">
      <alignment horizontal="center" shrinkToFit="1"/>
    </xf>
    <xf numFmtId="0" fontId="6" fillId="16" borderId="1" xfId="0" applyFont="1" applyFill="1" applyBorder="1" applyAlignment="1">
      <alignment horizontal="center" vertical="center" wrapText="1"/>
    </xf>
    <xf numFmtId="20" fontId="5" fillId="14" borderId="1" xfId="0" applyNumberFormat="1" applyFont="1" applyFill="1" applyBorder="1" applyAlignment="1">
      <alignment horizontal="center" shrinkToFit="1"/>
    </xf>
    <xf numFmtId="0" fontId="5" fillId="16" borderId="1" xfId="0" applyNumberFormat="1" applyFont="1" applyFill="1" applyBorder="1" applyAlignment="1">
      <alignment horizontal="center"/>
    </xf>
    <xf numFmtId="49" fontId="19" fillId="16" borderId="1" xfId="0" applyNumberFormat="1" applyFont="1" applyFill="1" applyBorder="1" applyAlignment="1">
      <alignment horizontal="center" shrinkToFit="1"/>
    </xf>
    <xf numFmtId="0" fontId="19" fillId="16" borderId="1" xfId="0" applyFont="1" applyFill="1" applyBorder="1" applyAlignment="1">
      <alignment horizontal="center" shrinkToFit="1"/>
    </xf>
    <xf numFmtId="0" fontId="20" fillId="16" borderId="1" xfId="0" applyFont="1" applyFill="1" applyBorder="1" applyAlignment="1">
      <alignment horizontal="center" shrinkToFit="1"/>
    </xf>
    <xf numFmtId="0" fontId="7" fillId="14" borderId="17" xfId="0" applyFont="1" applyFill="1" applyBorder="1" applyAlignment="1">
      <alignment horizontal="center" shrinkToFit="1"/>
    </xf>
    <xf numFmtId="49" fontId="3" fillId="14" borderId="17" xfId="0" applyNumberFormat="1" applyFont="1" applyFill="1" applyBorder="1" applyAlignment="1">
      <alignment horizontal="center" shrinkToFit="1"/>
    </xf>
    <xf numFmtId="14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" xfId="0" applyNumberFormat="1" applyFont="1" applyFill="1" applyBorder="1" applyAlignment="1">
      <alignment horizontal="center" shrinkToFit="1"/>
    </xf>
    <xf numFmtId="20" fontId="7" fillId="25" borderId="1" xfId="0" applyNumberFormat="1" applyFont="1" applyFill="1" applyBorder="1" applyAlignment="1">
      <alignment horizontal="center" shrinkToFit="1"/>
    </xf>
    <xf numFmtId="0" fontId="0" fillId="26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6" borderId="1" xfId="0" applyFont="1" applyFill="1" applyBorder="1" applyAlignment="1">
      <alignment horizontal="center" wrapText="1"/>
    </xf>
    <xf numFmtId="0" fontId="3" fillId="26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shrinkToFit="1"/>
    </xf>
    <xf numFmtId="0" fontId="3" fillId="26" borderId="1" xfId="0" applyNumberFormat="1" applyFont="1" applyFill="1" applyBorder="1" applyAlignment="1">
      <alignment horizontal="center" shrinkToFit="1"/>
    </xf>
    <xf numFmtId="1" fontId="3" fillId="26" borderId="1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164" fontId="3" fillId="14" borderId="1" xfId="0" applyNumberFormat="1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 wrapText="1"/>
    </xf>
    <xf numFmtId="0" fontId="3" fillId="14" borderId="17" xfId="0" applyNumberFormat="1" applyFont="1" applyFill="1" applyBorder="1" applyAlignment="1">
      <alignment horizontal="center" shrinkToFit="1"/>
    </xf>
    <xf numFmtId="0" fontId="0" fillId="0" borderId="1" xfId="0" applyBorder="1"/>
    <xf numFmtId="0" fontId="3" fillId="14" borderId="17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shrinkToFit="1"/>
    </xf>
    <xf numFmtId="0" fontId="3" fillId="13" borderId="1" xfId="0" applyFont="1" applyFill="1" applyBorder="1" applyAlignment="1">
      <alignment horizontal="center" shrinkToFit="1"/>
    </xf>
    <xf numFmtId="0" fontId="3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shrinkToFit="1"/>
    </xf>
    <xf numFmtId="0" fontId="3" fillId="13" borderId="1" xfId="0" applyNumberFormat="1" applyFont="1" applyFill="1" applyBorder="1" applyAlignment="1">
      <alignment horizontal="center" shrinkToFit="1"/>
    </xf>
    <xf numFmtId="0" fontId="7" fillId="13" borderId="1" xfId="0" applyFont="1" applyFill="1" applyBorder="1" applyAlignment="1">
      <alignment horizontal="center" shrinkToFit="1"/>
    </xf>
    <xf numFmtId="0" fontId="3" fillId="26" borderId="1" xfId="0" applyNumberFormat="1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 shrinkToFit="1"/>
    </xf>
    <xf numFmtId="0" fontId="7" fillId="6" borderId="51" xfId="0" applyFont="1" applyFill="1" applyBorder="1" applyAlignment="1">
      <alignment horizontal="center" shrinkToFit="1"/>
    </xf>
    <xf numFmtId="0" fontId="7" fillId="6" borderId="52" xfId="0" applyFont="1" applyFill="1" applyBorder="1" applyAlignment="1">
      <alignment horizontal="center" shrinkToFit="1"/>
    </xf>
    <xf numFmtId="0" fontId="7" fillId="6" borderId="53" xfId="0" applyFont="1" applyFill="1" applyBorder="1" applyAlignment="1">
      <alignment horizontal="center" shrinkToFit="1"/>
    </xf>
    <xf numFmtId="0" fontId="7" fillId="22" borderId="53" xfId="0" applyFont="1" applyFill="1" applyBorder="1" applyAlignment="1">
      <alignment horizontal="center" shrinkToFit="1"/>
    </xf>
    <xf numFmtId="0" fontId="7" fillId="22" borderId="9" xfId="0" applyNumberFormat="1" applyFont="1" applyFill="1" applyBorder="1" applyAlignment="1">
      <alignment horizontal="center" shrinkToFit="1"/>
    </xf>
    <xf numFmtId="0" fontId="7" fillId="6" borderId="5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16" fontId="3" fillId="0" borderId="1" xfId="0" applyNumberFormat="1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wrapText="1"/>
    </xf>
    <xf numFmtId="0" fontId="3" fillId="18" borderId="1" xfId="0" applyNumberFormat="1" applyFont="1" applyFill="1" applyBorder="1" applyAlignment="1">
      <alignment horizontal="center" shrinkToFit="1"/>
    </xf>
    <xf numFmtId="164" fontId="3" fillId="0" borderId="1" xfId="0" applyNumberFormat="1" applyFont="1" applyFill="1" applyBorder="1" applyAlignment="1">
      <alignment horizontal="center" shrinkToFit="1"/>
    </xf>
    <xf numFmtId="20" fontId="0" fillId="16" borderId="0" xfId="0" applyNumberFormat="1" applyFill="1"/>
    <xf numFmtId="20" fontId="3" fillId="16" borderId="0" xfId="0" applyNumberFormat="1" applyFont="1" applyFill="1"/>
    <xf numFmtId="20" fontId="5" fillId="16" borderId="0" xfId="0" applyNumberFormat="1" applyFont="1" applyFill="1"/>
    <xf numFmtId="20" fontId="2" fillId="16" borderId="0" xfId="0" applyNumberFormat="1" applyFont="1" applyFill="1"/>
    <xf numFmtId="20" fontId="0" fillId="16" borderId="0" xfId="0" applyNumberFormat="1" applyFill="1" applyAlignment="1">
      <alignment horizontal="center"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4" fillId="0" borderId="0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24" fillId="0" borderId="1" xfId="0" applyFont="1" applyFill="1" applyBorder="1" applyAlignment="1">
      <alignment horizontal="center" shrinkToFit="1"/>
    </xf>
    <xf numFmtId="0" fontId="24" fillId="14" borderId="1" xfId="0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wrapText="1"/>
    </xf>
    <xf numFmtId="0" fontId="3" fillId="16" borderId="1" xfId="0" applyNumberFormat="1" applyFont="1" applyFill="1" applyBorder="1" applyAlignment="1">
      <alignment horizontal="center" wrapText="1"/>
    </xf>
    <xf numFmtId="20" fontId="3" fillId="14" borderId="1" xfId="0" applyNumberFormat="1" applyFont="1" applyFill="1" applyBorder="1" applyAlignment="1">
      <alignment horizontal="center"/>
    </xf>
    <xf numFmtId="0" fontId="3" fillId="14" borderId="1" xfId="0" applyNumberFormat="1" applyFont="1" applyFill="1" applyBorder="1" applyAlignment="1">
      <alignment horizontal="center"/>
    </xf>
    <xf numFmtId="49" fontId="3" fillId="14" borderId="1" xfId="0" applyNumberFormat="1" applyFont="1" applyFill="1" applyBorder="1" applyAlignment="1">
      <alignment horizontal="center"/>
    </xf>
    <xf numFmtId="0" fontId="7" fillId="14" borderId="1" xfId="0" applyNumberFormat="1" applyFont="1" applyFill="1" applyBorder="1" applyAlignment="1">
      <alignment horizontal="center"/>
    </xf>
    <xf numFmtId="20" fontId="3" fillId="16" borderId="1" xfId="0" applyNumberFormat="1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14" borderId="7" xfId="0" applyFont="1" applyFill="1" applyBorder="1" applyAlignment="1">
      <alignment horizontal="center" wrapText="1"/>
    </xf>
    <xf numFmtId="0" fontId="3" fillId="14" borderId="2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1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24" fillId="0" borderId="1" xfId="0" applyFont="1" applyFill="1" applyBorder="1" applyAlignment="1">
      <alignment horizontal="center" wrapText="1"/>
    </xf>
    <xf numFmtId="0" fontId="24" fillId="0" borderId="1" xfId="0" applyNumberFormat="1" applyFont="1" applyFill="1" applyBorder="1" applyAlignment="1">
      <alignment horizontal="center" shrinkToFit="1"/>
    </xf>
    <xf numFmtId="0" fontId="24" fillId="14" borderId="1" xfId="0" applyNumberFormat="1" applyFont="1" applyFill="1" applyBorder="1" applyAlignment="1">
      <alignment horizontal="center" shrinkToFit="1"/>
    </xf>
    <xf numFmtId="20" fontId="0" fillId="16" borderId="28" xfId="0" applyNumberFormat="1" applyFill="1" applyBorder="1" applyAlignment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16" borderId="27" xfId="0" applyNumberFormat="1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3" fillId="14" borderId="8" xfId="0" applyFont="1" applyFill="1" applyBorder="1" applyAlignment="1">
      <alignment horizontal="center" shrinkToFit="1"/>
    </xf>
    <xf numFmtId="0" fontId="3" fillId="16" borderId="8" xfId="0" applyFont="1" applyFill="1" applyBorder="1" applyAlignment="1">
      <alignment horizontal="center" shrinkToFit="1"/>
    </xf>
    <xf numFmtId="0" fontId="19" fillId="15" borderId="8" xfId="0" applyFont="1" applyFill="1" applyBorder="1" applyAlignment="1">
      <alignment horizontal="center" shrinkToFit="1"/>
    </xf>
    <xf numFmtId="0" fontId="19" fillId="14" borderId="8" xfId="0" applyFont="1" applyFill="1" applyBorder="1" applyAlignment="1">
      <alignment horizontal="center" shrinkToFit="1"/>
    </xf>
    <xf numFmtId="0" fontId="19" fillId="16" borderId="8" xfId="0" applyFont="1" applyFill="1" applyBorder="1" applyAlignment="1">
      <alignment horizontal="center" shrinkToFi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0" fillId="16" borderId="0" xfId="0" applyFill="1"/>
    <xf numFmtId="0" fontId="5" fillId="6" borderId="1" xfId="0" applyFont="1" applyFill="1" applyBorder="1" applyAlignment="1">
      <alignment horizontal="center" vertical="center" shrinkToFit="1"/>
    </xf>
    <xf numFmtId="0" fontId="5" fillId="1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shrinkToFit="1"/>
    </xf>
    <xf numFmtId="0" fontId="0" fillId="16" borderId="0" xfId="0" applyNumberFormat="1" applyFill="1"/>
    <xf numFmtId="0" fontId="0" fillId="16" borderId="0" xfId="0" applyFill="1" applyAlignment="1">
      <alignment shrinkToFit="1"/>
    </xf>
    <xf numFmtId="0" fontId="0" fillId="5" borderId="18" xfId="0" applyFill="1" applyBorder="1" applyAlignment="1">
      <alignment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16" borderId="1" xfId="0" applyNumberFormat="1" applyFont="1" applyFill="1" applyBorder="1" applyAlignment="1">
      <alignment horizontal="center" vertical="center" shrinkToFit="1"/>
    </xf>
    <xf numFmtId="0" fontId="3" fillId="14" borderId="29" xfId="0" applyFont="1" applyFill="1" applyBorder="1" applyAlignment="1">
      <alignment horizontal="center" shrinkToFit="1"/>
    </xf>
    <xf numFmtId="0" fontId="5" fillId="14" borderId="1" xfId="0" applyNumberFormat="1" applyFont="1" applyFill="1" applyBorder="1" applyAlignment="1">
      <alignment horizontal="center" vertical="center" shrinkToFit="1"/>
    </xf>
    <xf numFmtId="0" fontId="7" fillId="26" borderId="1" xfId="0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Border="1"/>
    <xf numFmtId="1" fontId="5" fillId="0" borderId="1" xfId="0" applyNumberFormat="1" applyFont="1" applyBorder="1" applyAlignment="1">
      <alignment shrinkToFit="1"/>
    </xf>
    <xf numFmtId="0" fontId="3" fillId="0" borderId="1" xfId="0" quotePrefix="1" applyNumberFormat="1" applyFont="1" applyFill="1" applyBorder="1" applyAlignment="1">
      <alignment horizontal="center" vertical="center" shrinkToFit="1"/>
    </xf>
    <xf numFmtId="0" fontId="7" fillId="26" borderId="7" xfId="0" applyFont="1" applyFill="1" applyBorder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center" shrinkToFit="1"/>
    </xf>
    <xf numFmtId="1" fontId="5" fillId="16" borderId="1" xfId="0" applyNumberFormat="1" applyFont="1" applyFill="1" applyBorder="1" applyAlignment="1">
      <alignment horizontal="center" vertical="center" shrinkToFit="1"/>
    </xf>
    <xf numFmtId="1" fontId="5" fillId="16" borderId="1" xfId="0" applyNumberFormat="1" applyFont="1" applyFill="1" applyBorder="1" applyAlignment="1">
      <alignment shrinkToFit="1"/>
    </xf>
    <xf numFmtId="1" fontId="5" fillId="13" borderId="1" xfId="0" applyNumberFormat="1" applyFont="1" applyFill="1" applyBorder="1" applyAlignment="1">
      <alignment horizontal="center" vertical="center" shrinkToFit="1"/>
    </xf>
    <xf numFmtId="0" fontId="3" fillId="0" borderId="1" xfId="0" quotePrefix="1" applyFon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7" fillId="14" borderId="7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shrinkToFit="1"/>
    </xf>
    <xf numFmtId="0" fontId="7" fillId="16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shrinkToFit="1"/>
    </xf>
    <xf numFmtId="1" fontId="5" fillId="0" borderId="1" xfId="0" applyNumberFormat="1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shrinkToFit="1"/>
    </xf>
    <xf numFmtId="1" fontId="0" fillId="0" borderId="0" xfId="0" applyNumberFormat="1" applyFill="1" applyBorder="1" applyAlignment="1">
      <alignment vertical="center"/>
    </xf>
    <xf numFmtId="1" fontId="5" fillId="14" borderId="1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shrinkToFit="1"/>
    </xf>
    <xf numFmtId="0" fontId="12" fillId="14" borderId="7" xfId="0" applyFont="1" applyFill="1" applyBorder="1" applyAlignment="1">
      <alignment horizontal="center" vertical="center" shrinkToFit="1"/>
    </xf>
    <xf numFmtId="1" fontId="5" fillId="16" borderId="1" xfId="0" applyNumberFormat="1" applyFont="1" applyFill="1" applyBorder="1" applyAlignment="1">
      <alignment horizontal="center" vertical="center"/>
    </xf>
    <xf numFmtId="1" fontId="5" fillId="16" borderId="1" xfId="0" applyNumberFormat="1" applyFont="1" applyFill="1" applyBorder="1" applyAlignment="1">
      <alignment horizontal="center" shrinkToFit="1"/>
    </xf>
    <xf numFmtId="17" fontId="3" fillId="0" borderId="1" xfId="0" applyNumberFormat="1" applyFont="1" applyFill="1" applyBorder="1" applyAlignment="1">
      <alignment horizontal="center" shrinkToFit="1"/>
    </xf>
    <xf numFmtId="0" fontId="25" fillId="0" borderId="1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3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center" shrinkToFit="1"/>
    </xf>
    <xf numFmtId="0" fontId="0" fillId="14" borderId="1" xfId="0" applyFill="1" applyBorder="1" applyAlignment="1">
      <alignment shrinkToFit="1"/>
    </xf>
    <xf numFmtId="0" fontId="24" fillId="0" borderId="1" xfId="0" applyNumberFormat="1" applyFont="1" applyFill="1" applyBorder="1" applyAlignment="1">
      <alignment horizontal="center"/>
    </xf>
    <xf numFmtId="1" fontId="3" fillId="14" borderId="1" xfId="0" applyNumberFormat="1" applyFont="1" applyFill="1" applyBorder="1" applyAlignment="1">
      <alignment horizontal="center" shrinkToFit="1"/>
    </xf>
    <xf numFmtId="164" fontId="3" fillId="14" borderId="1" xfId="0" applyNumberFormat="1" applyFont="1" applyFill="1" applyBorder="1" applyAlignment="1">
      <alignment horizontal="center" wrapText="1"/>
    </xf>
    <xf numFmtId="1" fontId="24" fillId="14" borderId="1" xfId="0" applyNumberFormat="1" applyFont="1" applyFill="1" applyBorder="1" applyAlignment="1">
      <alignment horizontal="center" shrinkToFit="1"/>
    </xf>
    <xf numFmtId="0" fontId="7" fillId="18" borderId="29" xfId="0" applyFont="1" applyFill="1" applyBorder="1" applyAlignment="1">
      <alignment horizontal="center" wrapText="1"/>
    </xf>
    <xf numFmtId="0" fontId="7" fillId="18" borderId="1" xfId="0" applyFont="1" applyFill="1" applyBorder="1" applyAlignment="1">
      <alignment horizontal="center" wrapText="1"/>
    </xf>
    <xf numFmtId="0" fontId="3" fillId="18" borderId="29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3" fillId="18" borderId="29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" fontId="3" fillId="16" borderId="1" xfId="0" applyNumberFormat="1" applyFont="1" applyFill="1" applyBorder="1" applyAlignment="1">
      <alignment horizontal="center" wrapText="1"/>
    </xf>
    <xf numFmtId="2" fontId="3" fillId="16" borderId="1" xfId="0" applyNumberFormat="1" applyFont="1" applyFill="1" applyBorder="1" applyAlignment="1">
      <alignment horizontal="center" wrapText="1"/>
    </xf>
    <xf numFmtId="14" fontId="0" fillId="0" borderId="0" xfId="0" applyNumberFormat="1" applyFill="1"/>
    <xf numFmtId="20" fontId="7" fillId="14" borderId="1" xfId="0" applyNumberFormat="1" applyFont="1" applyFill="1" applyBorder="1" applyAlignment="1">
      <alignment horizontal="center"/>
    </xf>
    <xf numFmtId="20" fontId="2" fillId="14" borderId="1" xfId="0" applyNumberFormat="1" applyFont="1" applyFill="1" applyBorder="1"/>
    <xf numFmtId="0" fontId="3" fillId="14" borderId="1" xfId="0" applyNumberFormat="1" applyFont="1" applyFill="1" applyBorder="1" applyAlignment="1">
      <alignment horizontal="center" wrapText="1"/>
    </xf>
    <xf numFmtId="20" fontId="5" fillId="14" borderId="1" xfId="0" applyNumberFormat="1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 shrinkToFit="1"/>
    </xf>
    <xf numFmtId="0" fontId="24" fillId="14" borderId="1" xfId="0" applyFont="1" applyFill="1" applyBorder="1" applyAlignment="1">
      <alignment horizontal="center" wrapText="1"/>
    </xf>
    <xf numFmtId="0" fontId="3" fillId="26" borderId="17" xfId="0" applyFont="1" applyFill="1" applyBorder="1" applyAlignment="1">
      <alignment horizont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shrinkToFit="1"/>
    </xf>
    <xf numFmtId="0" fontId="3" fillId="20" borderId="17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5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shrinkToFit="1"/>
    </xf>
    <xf numFmtId="20" fontId="3" fillId="18" borderId="1" xfId="0" applyNumberFormat="1" applyFont="1" applyFill="1" applyBorder="1" applyAlignment="1">
      <alignment horizontal="center"/>
    </xf>
    <xf numFmtId="20" fontId="2" fillId="0" borderId="1" xfId="0" applyNumberFormat="1" applyFont="1" applyFill="1" applyBorder="1"/>
    <xf numFmtId="1" fontId="3" fillId="14" borderId="1" xfId="0" applyNumberFormat="1" applyFont="1" applyFill="1" applyBorder="1" applyAlignment="1">
      <alignment horizontal="center"/>
    </xf>
    <xf numFmtId="20" fontId="5" fillId="21" borderId="1" xfId="0" applyNumberFormat="1" applyFont="1" applyFill="1" applyBorder="1" applyAlignment="1">
      <alignment horizontal="center" shrinkToFit="1"/>
    </xf>
    <xf numFmtId="0" fontId="5" fillId="21" borderId="1" xfId="0" applyNumberFormat="1" applyFont="1" applyFill="1" applyBorder="1" applyAlignment="1">
      <alignment horizontal="center" vertical="center"/>
    </xf>
    <xf numFmtId="20" fontId="0" fillId="0" borderId="1" xfId="0" applyNumberFormat="1" applyBorder="1"/>
    <xf numFmtId="0" fontId="5" fillId="14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wrapText="1"/>
    </xf>
    <xf numFmtId="0" fontId="7" fillId="21" borderId="1" xfId="0" applyFont="1" applyFill="1" applyBorder="1" applyAlignment="1">
      <alignment horizontal="center" shrinkToFit="1"/>
    </xf>
    <xf numFmtId="0" fontId="16" fillId="2" borderId="1" xfId="0" applyFont="1" applyFill="1" applyBorder="1" applyAlignment="1">
      <alignment horizontal="center" shrinkToFit="1"/>
    </xf>
    <xf numFmtId="0" fontId="5" fillId="21" borderId="1" xfId="0" applyNumberFormat="1" applyFont="1" applyFill="1" applyBorder="1" applyAlignment="1">
      <alignment horizontal="center" vertical="center" shrinkToFit="1"/>
    </xf>
    <xf numFmtId="49" fontId="3" fillId="14" borderId="7" xfId="0" applyNumberFormat="1" applyFont="1" applyFill="1" applyBorder="1" applyAlignment="1">
      <alignment horizontal="center"/>
    </xf>
    <xf numFmtId="49" fontId="3" fillId="14" borderId="29" xfId="0" applyNumberFormat="1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 wrapText="1"/>
    </xf>
    <xf numFmtId="2" fontId="3" fillId="14" borderId="1" xfId="0" applyNumberFormat="1" applyFont="1" applyFill="1" applyBorder="1" applyAlignment="1">
      <alignment horizontal="center"/>
    </xf>
    <xf numFmtId="2" fontId="3" fillId="2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shrinkToFit="1"/>
    </xf>
    <xf numFmtId="0" fontId="19" fillId="15" borderId="9" xfId="0" applyFont="1" applyFill="1" applyBorder="1" applyAlignment="1">
      <alignment horizontal="center" shrinkToFit="1"/>
    </xf>
    <xf numFmtId="0" fontId="20" fillId="15" borderId="9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20" borderId="29" xfId="0" applyFont="1" applyFill="1" applyBorder="1" applyAlignment="1">
      <alignment horizontal="center" wrapText="1"/>
    </xf>
    <xf numFmtId="0" fontId="3" fillId="20" borderId="7" xfId="0" applyFont="1" applyFill="1" applyBorder="1" applyAlignment="1">
      <alignment horizontal="center" shrinkToFit="1"/>
    </xf>
    <xf numFmtId="0" fontId="5" fillId="21" borderId="1" xfId="0" applyFont="1" applyFill="1" applyBorder="1" applyAlignment="1">
      <alignment horizontal="center" vertical="center" shrinkToFit="1"/>
    </xf>
    <xf numFmtId="0" fontId="6" fillId="18" borderId="1" xfId="0" applyFont="1" applyFill="1" applyBorder="1" applyAlignment="1">
      <alignment horizontal="center" shrinkToFit="1"/>
    </xf>
    <xf numFmtId="1" fontId="5" fillId="21" borderId="1" xfId="0" applyNumberFormat="1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shrinkToFit="1"/>
    </xf>
    <xf numFmtId="0" fontId="5" fillId="14" borderId="7" xfId="0" applyFont="1" applyFill="1" applyBorder="1" applyAlignment="1">
      <alignment horizontal="center" shrinkToFit="1"/>
    </xf>
    <xf numFmtId="0" fontId="0" fillId="14" borderId="7" xfId="0" applyFill="1" applyBorder="1"/>
    <xf numFmtId="0" fontId="0" fillId="0" borderId="0" xfId="0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0" fillId="0" borderId="38" xfId="0" applyBorder="1"/>
    <xf numFmtId="0" fontId="0" fillId="0" borderId="7" xfId="0" applyFill="1" applyBorder="1"/>
    <xf numFmtId="0" fontId="0" fillId="14" borderId="0" xfId="0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1" fontId="5" fillId="21" borderId="1" xfId="0" applyNumberFormat="1" applyFont="1" applyFill="1" applyBorder="1" applyAlignment="1">
      <alignment horizontal="center" vertical="center" shrinkToFit="1"/>
    </xf>
    <xf numFmtId="0" fontId="7" fillId="14" borderId="1" xfId="0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20" borderId="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7" fillId="20" borderId="29" xfId="0" applyFont="1" applyFill="1" applyBorder="1" applyAlignment="1">
      <alignment horizontal="center" wrapText="1"/>
    </xf>
    <xf numFmtId="0" fontId="3" fillId="26" borderId="9" xfId="0" applyFont="1" applyFill="1" applyBorder="1" applyAlignment="1">
      <alignment horizontal="center" shrinkToFit="1"/>
    </xf>
    <xf numFmtId="0" fontId="5" fillId="5" borderId="7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38" xfId="0" applyFont="1" applyFill="1" applyBorder="1" applyAlignment="1">
      <alignment horizont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16" borderId="22" xfId="0" applyFont="1" applyFill="1" applyBorder="1" applyAlignment="1">
      <alignment horizontal="center" shrinkToFit="1"/>
    </xf>
    <xf numFmtId="2" fontId="5" fillId="0" borderId="7" xfId="0" applyNumberFormat="1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0" fillId="0" borderId="0" xfId="0" applyNumberFormat="1" applyFill="1" applyBorder="1"/>
    <xf numFmtId="2" fontId="5" fillId="0" borderId="0" xfId="0" applyNumberFormat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vertical="center" wrapText="1"/>
    </xf>
    <xf numFmtId="1" fontId="5" fillId="14" borderId="1" xfId="0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10" borderId="8" xfId="0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center" shrinkToFit="1"/>
    </xf>
    <xf numFmtId="0" fontId="7" fillId="0" borderId="54" xfId="0" applyFont="1" applyFill="1" applyBorder="1" applyAlignment="1">
      <alignment horizont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3" fillId="20" borderId="17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shrinkToFit="1"/>
    </xf>
    <xf numFmtId="0" fontId="7" fillId="21" borderId="7" xfId="0" applyFont="1" applyFill="1" applyBorder="1" applyAlignment="1">
      <alignment horizontal="center" vertical="center" shrinkToFit="1"/>
    </xf>
    <xf numFmtId="0" fontId="7" fillId="21" borderId="22" xfId="0" applyFont="1" applyFill="1" applyBorder="1" applyAlignment="1">
      <alignment horizontal="center" vertical="center" shrinkToFit="1"/>
    </xf>
    <xf numFmtId="0" fontId="7" fillId="21" borderId="22" xfId="0" applyFont="1" applyFill="1" applyBorder="1" applyAlignment="1">
      <alignment horizontal="center" shrinkToFit="1"/>
    </xf>
    <xf numFmtId="0" fontId="7" fillId="21" borderId="22" xfId="0" applyFont="1" applyFill="1" applyBorder="1" applyAlignment="1">
      <alignment horizontal="center" wrapText="1"/>
    </xf>
    <xf numFmtId="0" fontId="3" fillId="18" borderId="17" xfId="0" applyNumberFormat="1" applyFont="1" applyFill="1" applyBorder="1" applyAlignment="1">
      <alignment horizontal="center" shrinkToFit="1"/>
    </xf>
    <xf numFmtId="0" fontId="3" fillId="14" borderId="9" xfId="0" applyFont="1" applyFill="1" applyBorder="1" applyAlignment="1">
      <alignment horizontal="center" shrinkToFit="1"/>
    </xf>
    <xf numFmtId="0" fontId="7" fillId="14" borderId="9" xfId="0" applyFont="1" applyFill="1" applyBorder="1" applyAlignment="1">
      <alignment horizontal="center" shrinkToFit="1"/>
    </xf>
    <xf numFmtId="49" fontId="3" fillId="14" borderId="9" xfId="0" applyNumberFormat="1" applyFont="1" applyFill="1" applyBorder="1" applyAlignment="1">
      <alignment horizontal="center" shrinkToFit="1"/>
    </xf>
    <xf numFmtId="0" fontId="3" fillId="14" borderId="9" xfId="0" applyNumberFormat="1" applyFont="1" applyFill="1" applyBorder="1" applyAlignment="1">
      <alignment horizontal="center" shrinkToFit="1"/>
    </xf>
    <xf numFmtId="0" fontId="3" fillId="14" borderId="9" xfId="0" applyFont="1" applyFill="1" applyBorder="1" applyAlignment="1">
      <alignment horizontal="center" wrapText="1"/>
    </xf>
    <xf numFmtId="0" fontId="5" fillId="14" borderId="9" xfId="0" applyFont="1" applyFill="1" applyBorder="1" applyAlignment="1">
      <alignment horizontal="center" shrinkToFit="1"/>
    </xf>
    <xf numFmtId="0" fontId="0" fillId="14" borderId="0" xfId="0" applyFill="1"/>
    <xf numFmtId="0" fontId="24" fillId="0" borderId="17" xfId="0" applyFont="1" applyFill="1" applyBorder="1" applyAlignment="1">
      <alignment horizontal="center" shrinkToFit="1"/>
    </xf>
    <xf numFmtId="0" fontId="25" fillId="0" borderId="1" xfId="0" applyFont="1" applyFill="1" applyBorder="1" applyAlignment="1">
      <alignment horizontal="center" wrapText="1"/>
    </xf>
    <xf numFmtId="0" fontId="21" fillId="21" borderId="1" xfId="0" applyNumberFormat="1" applyFont="1" applyFill="1" applyBorder="1" applyAlignment="1">
      <alignment horizontal="center" vertical="center"/>
    </xf>
    <xf numFmtId="0" fontId="21" fillId="1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16" fillId="0" borderId="7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7" fillId="5" borderId="7" xfId="0" applyNumberFormat="1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wrapText="1" shrinkToFit="1"/>
    </xf>
    <xf numFmtId="0" fontId="16" fillId="0" borderId="38" xfId="0" applyFont="1" applyFill="1" applyBorder="1" applyAlignment="1">
      <alignment wrapText="1" shrinkToFit="1"/>
    </xf>
    <xf numFmtId="0" fontId="7" fillId="5" borderId="35" xfId="0" applyNumberFormat="1" applyFont="1" applyFill="1" applyBorder="1" applyAlignment="1">
      <alignment horizontal="center" shrinkToFit="1"/>
    </xf>
    <xf numFmtId="0" fontId="7" fillId="5" borderId="58" xfId="0" applyNumberFormat="1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shrinkToFit="1"/>
    </xf>
    <xf numFmtId="0" fontId="21" fillId="0" borderId="1" xfId="0" applyFont="1" applyFill="1" applyBorder="1" applyAlignment="1">
      <alignment horizontal="center" shrinkToFit="1"/>
    </xf>
    <xf numFmtId="14" fontId="25" fillId="0" borderId="0" xfId="0" applyNumberFormat="1" applyFont="1" applyFill="1" applyAlignment="1">
      <alignment horizontal="center" vertical="center"/>
    </xf>
    <xf numFmtId="0" fontId="21" fillId="21" borderId="1" xfId="0" applyFont="1" applyFill="1" applyBorder="1" applyAlignment="1">
      <alignment horizontal="center" shrinkToFit="1"/>
    </xf>
    <xf numFmtId="20" fontId="5" fillId="20" borderId="1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7" fillId="0" borderId="7" xfId="0" applyFont="1" applyFill="1" applyBorder="1" applyAlignment="1">
      <alignment horizontal="center" shrinkToFit="1"/>
    </xf>
    <xf numFmtId="0" fontId="5" fillId="14" borderId="7" xfId="0" applyFont="1" applyFill="1" applyBorder="1" applyAlignment="1">
      <alignment horizontal="center"/>
    </xf>
    <xf numFmtId="0" fontId="5" fillId="21" borderId="7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0" fillId="14" borderId="7" xfId="0" applyFont="1" applyFill="1" applyBorder="1" applyAlignment="1">
      <alignment horizontal="center" shrinkToFit="1"/>
    </xf>
    <xf numFmtId="0" fontId="16" fillId="14" borderId="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0" fontId="5" fillId="14" borderId="7" xfId="0" applyFont="1" applyFill="1" applyBorder="1" applyAlignment="1">
      <alignment horizontal="center" vertical="center" shrinkToFit="1"/>
    </xf>
    <xf numFmtId="0" fontId="16" fillId="14" borderId="0" xfId="0" applyFont="1" applyFill="1" applyBorder="1" applyAlignment="1">
      <alignment horizontal="center" shrinkToFit="1"/>
    </xf>
    <xf numFmtId="0" fontId="5" fillId="16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2" fillId="21" borderId="7" xfId="0" applyFont="1" applyFill="1" applyBorder="1" applyAlignment="1">
      <alignment vertical="center" shrinkToFit="1"/>
    </xf>
    <xf numFmtId="0" fontId="12" fillId="0" borderId="38" xfId="0" applyFont="1" applyFill="1" applyBorder="1" applyAlignment="1">
      <alignment vertical="center" shrinkToFit="1"/>
    </xf>
    <xf numFmtId="20" fontId="0" fillId="0" borderId="4" xfId="0" applyNumberFormat="1" applyFont="1" applyBorder="1" applyAlignment="1">
      <alignment horizontal="left" shrinkToFit="1"/>
    </xf>
    <xf numFmtId="20" fontId="9" fillId="11" borderId="0" xfId="0" applyNumberFormat="1" applyFont="1" applyFill="1" applyBorder="1" applyAlignment="1">
      <alignment horizontal="center" shrinkToFit="1"/>
    </xf>
    <xf numFmtId="20" fontId="9" fillId="11" borderId="55" xfId="0" applyNumberFormat="1" applyFont="1" applyFill="1" applyBorder="1" applyAlignment="1">
      <alignment horizontal="center" shrinkToFit="1"/>
    </xf>
    <xf numFmtId="0" fontId="9" fillId="10" borderId="0" xfId="0" applyFont="1" applyFill="1" applyBorder="1" applyAlignment="1">
      <alignment horizontal="center" shrinkToFit="1"/>
    </xf>
    <xf numFmtId="0" fontId="9" fillId="10" borderId="55" xfId="0" applyFont="1" applyFill="1" applyBorder="1" applyAlignment="1">
      <alignment horizontal="center" shrinkToFit="1"/>
    </xf>
    <xf numFmtId="20" fontId="9" fillId="11" borderId="22" xfId="0" applyNumberFormat="1" applyFont="1" applyFill="1" applyBorder="1" applyAlignment="1">
      <alignment horizontal="center" shrinkToFit="1"/>
    </xf>
    <xf numFmtId="20" fontId="11" fillId="11" borderId="27" xfId="0" applyNumberFormat="1" applyFont="1" applyFill="1" applyBorder="1" applyAlignment="1">
      <alignment horizontal="center" shrinkToFit="1"/>
    </xf>
    <xf numFmtId="20" fontId="11" fillId="11" borderId="28" xfId="0" applyNumberFormat="1" applyFont="1" applyFill="1" applyBorder="1" applyAlignment="1">
      <alignment horizontal="center" shrinkToFit="1"/>
    </xf>
    <xf numFmtId="20" fontId="11" fillId="11" borderId="29" xfId="0" applyNumberFormat="1" applyFont="1" applyFill="1" applyBorder="1" applyAlignment="1">
      <alignment horizontal="center" shrinkToFit="1"/>
    </xf>
    <xf numFmtId="20" fontId="11" fillId="11" borderId="36" xfId="0" applyNumberFormat="1" applyFont="1" applyFill="1" applyBorder="1" applyAlignment="1">
      <alignment horizontal="center" shrinkToFit="1"/>
    </xf>
    <xf numFmtId="20" fontId="11" fillId="11" borderId="33" xfId="0" applyNumberFormat="1" applyFont="1" applyFill="1" applyBorder="1" applyAlignment="1">
      <alignment horizontal="center" shrinkToFit="1"/>
    </xf>
    <xf numFmtId="20" fontId="0" fillId="0" borderId="37" xfId="0" applyNumberFormat="1" applyFont="1" applyBorder="1" applyAlignment="1">
      <alignment horizontal="left" shrinkToFit="1"/>
    </xf>
    <xf numFmtId="20" fontId="0" fillId="0" borderId="2" xfId="0" applyNumberFormat="1" applyFont="1" applyBorder="1" applyAlignment="1">
      <alignment horizontal="left" shrinkToFit="1"/>
    </xf>
    <xf numFmtId="20" fontId="0" fillId="0" borderId="6" xfId="0" applyNumberFormat="1" applyBorder="1" applyAlignment="1">
      <alignment horizontal="left" shrinkToFit="1"/>
    </xf>
    <xf numFmtId="0" fontId="4" fillId="0" borderId="21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20" fontId="3" fillId="0" borderId="6" xfId="0" applyNumberFormat="1" applyFont="1" applyBorder="1" applyAlignment="1">
      <alignment horizontal="left" shrinkToFit="1"/>
    </xf>
    <xf numFmtId="0" fontId="23" fillId="11" borderId="0" xfId="0" applyFont="1" applyFill="1" applyBorder="1" applyAlignment="1">
      <alignment horizontal="center" shrinkToFit="1"/>
    </xf>
    <xf numFmtId="0" fontId="0" fillId="0" borderId="37" xfId="0" applyFont="1" applyBorder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0" fillId="0" borderId="21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9" fillId="11" borderId="22" xfId="0" applyFont="1" applyFill="1" applyBorder="1" applyAlignment="1">
      <alignment horizontal="center" vertical="center" shrinkToFit="1"/>
    </xf>
    <xf numFmtId="0" fontId="8" fillId="11" borderId="27" xfId="0" applyFont="1" applyFill="1" applyBorder="1" applyAlignment="1">
      <alignment horizontal="center" vertical="center" shrinkToFit="1"/>
    </xf>
    <xf numFmtId="0" fontId="8" fillId="11" borderId="29" xfId="0" applyFont="1" applyFill="1" applyBorder="1" applyAlignment="1">
      <alignment horizontal="center" vertical="center" shrinkToFit="1"/>
    </xf>
    <xf numFmtId="0" fontId="8" fillId="11" borderId="3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7" fillId="5" borderId="7" xfId="0" applyFont="1" applyFill="1" applyBorder="1" applyAlignment="1">
      <alignment horizontal="center" vertical="center" wrapText="1" shrinkToFit="1"/>
    </xf>
    <xf numFmtId="0" fontId="7" fillId="5" borderId="38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16" fillId="0" borderId="7" xfId="0" applyFont="1" applyFill="1" applyBorder="1" applyAlignment="1">
      <alignment horizontal="center" shrinkToFit="1"/>
    </xf>
    <xf numFmtId="0" fontId="16" fillId="0" borderId="38" xfId="0" applyFont="1" applyFill="1" applyBorder="1" applyAlignment="1">
      <alignment horizontal="center" shrinkToFit="1"/>
    </xf>
    <xf numFmtId="0" fontId="9" fillId="10" borderId="0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20" fontId="3" fillId="0" borderId="56" xfId="0" applyNumberFormat="1" applyFont="1" applyBorder="1" applyAlignment="1">
      <alignment horizontal="left" shrinkToFit="1"/>
    </xf>
    <xf numFmtId="20" fontId="3" fillId="0" borderId="57" xfId="0" applyNumberFormat="1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9" fillId="11" borderId="22" xfId="0" applyFont="1" applyFill="1" applyBorder="1" applyAlignment="1">
      <alignment horizontal="center" shrinkToFit="1"/>
    </xf>
    <xf numFmtId="0" fontId="9" fillId="11" borderId="27" xfId="0" applyFont="1" applyFill="1" applyBorder="1" applyAlignment="1">
      <alignment horizontal="center" shrinkToFit="1"/>
    </xf>
    <xf numFmtId="0" fontId="9" fillId="11" borderId="29" xfId="0" applyFont="1" applyFill="1" applyBorder="1" applyAlignment="1">
      <alignment horizontal="center" shrinkToFit="1"/>
    </xf>
    <xf numFmtId="0" fontId="9" fillId="11" borderId="36" xfId="0" applyFont="1" applyFill="1" applyBorder="1" applyAlignment="1">
      <alignment horizontal="center" shrinkToFit="1"/>
    </xf>
    <xf numFmtId="0" fontId="9" fillId="11" borderId="0" xfId="0" applyFont="1" applyFill="1" applyBorder="1" applyAlignment="1">
      <alignment horizontal="center" shrinkToFit="1"/>
    </xf>
    <xf numFmtId="0" fontId="21" fillId="0" borderId="39" xfId="0" applyFont="1" applyBorder="1" applyAlignment="1">
      <alignment vertical="center" wrapText="1" shrinkToFit="1"/>
    </xf>
    <xf numFmtId="0" fontId="21" fillId="0" borderId="40" xfId="0" applyFont="1" applyBorder="1" applyAlignment="1">
      <alignment vertical="center" wrapText="1" shrinkToFit="1"/>
    </xf>
    <xf numFmtId="0" fontId="21" fillId="0" borderId="41" xfId="0" applyFont="1" applyBorder="1" applyAlignment="1">
      <alignment vertical="center" wrapText="1" shrinkToFit="1"/>
    </xf>
    <xf numFmtId="0" fontId="18" fillId="0" borderId="44" xfId="1" applyBorder="1" applyAlignment="1">
      <alignment horizontal="left" wrapText="1"/>
    </xf>
    <xf numFmtId="0" fontId="18" fillId="0" borderId="45" xfId="1" applyBorder="1" applyAlignment="1">
      <alignment horizontal="left" wrapText="1"/>
    </xf>
    <xf numFmtId="0" fontId="18" fillId="0" borderId="46" xfId="1" applyBorder="1" applyAlignment="1">
      <alignment horizontal="left" wrapText="1"/>
    </xf>
    <xf numFmtId="0" fontId="7" fillId="5" borderId="47" xfId="0" applyFont="1" applyFill="1" applyBorder="1" applyAlignment="1">
      <alignment horizontal="center" shrinkToFit="1"/>
    </xf>
    <xf numFmtId="0" fontId="7" fillId="5" borderId="48" xfId="0" applyFont="1" applyFill="1" applyBorder="1" applyAlignment="1">
      <alignment horizontal="center" shrinkToFit="1"/>
    </xf>
    <xf numFmtId="0" fontId="3" fillId="0" borderId="39" xfId="0" applyFont="1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wrapText="1" shrinkToFit="1"/>
    </xf>
    <xf numFmtId="0" fontId="0" fillId="0" borderId="41" xfId="0" applyBorder="1" applyAlignment="1">
      <alignment horizontal="left" vertical="center" wrapText="1" shrinkToFit="1"/>
    </xf>
    <xf numFmtId="0" fontId="0" fillId="0" borderId="42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wrapText="1" shrinkToFit="1"/>
    </xf>
    <xf numFmtId="0" fontId="0" fillId="0" borderId="45" xfId="0" applyBorder="1" applyAlignment="1">
      <alignment horizontal="left" vertical="center" wrapText="1" shrinkToFit="1"/>
    </xf>
    <xf numFmtId="0" fontId="0" fillId="0" borderId="46" xfId="0" applyBorder="1" applyAlignment="1">
      <alignment horizontal="left" vertical="center" wrapText="1" shrinkToFit="1"/>
    </xf>
    <xf numFmtId="0" fontId="22" fillId="0" borderId="39" xfId="0" applyFont="1" applyBorder="1" applyAlignment="1">
      <alignment horizontal="center" vertical="top" wrapText="1" shrinkToFit="1"/>
    </xf>
    <xf numFmtId="0" fontId="21" fillId="0" borderId="40" xfId="0" applyFont="1" applyBorder="1" applyAlignment="1">
      <alignment vertical="top" wrapText="1" shrinkToFit="1"/>
    </xf>
    <xf numFmtId="0" fontId="21" fillId="0" borderId="41" xfId="0" applyFont="1" applyBorder="1" applyAlignment="1">
      <alignment vertical="top" wrapText="1" shrinkToFit="1"/>
    </xf>
    <xf numFmtId="0" fontId="21" fillId="0" borderId="44" xfId="0" applyFont="1" applyBorder="1" applyAlignment="1">
      <alignment vertical="top" wrapText="1" shrinkToFit="1"/>
    </xf>
    <xf numFmtId="0" fontId="21" fillId="0" borderId="45" xfId="0" applyFont="1" applyBorder="1" applyAlignment="1">
      <alignment vertical="top" wrapText="1" shrinkToFit="1"/>
    </xf>
    <xf numFmtId="0" fontId="21" fillId="0" borderId="46" xfId="0" applyFont="1" applyBorder="1" applyAlignment="1">
      <alignment vertical="top" wrapText="1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7" fillId="6" borderId="47" xfId="0" applyFont="1" applyFill="1" applyBorder="1" applyAlignment="1">
      <alignment horizontal="center" shrinkToFit="1"/>
    </xf>
    <xf numFmtId="0" fontId="7" fillId="6" borderId="48" xfId="0" applyFont="1" applyFill="1" applyBorder="1" applyAlignment="1">
      <alignment horizontal="center" shrinkToFit="1"/>
    </xf>
    <xf numFmtId="0" fontId="9" fillId="10" borderId="0" xfId="0" applyFont="1" applyFill="1" applyAlignment="1">
      <alignment horizontal="center" shrinkToFit="1"/>
    </xf>
    <xf numFmtId="0" fontId="10" fillId="10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judo-quebec.qc.ca/wp-content/uploads/2015/10/Procedures_Selection_SR_2016-2017-F.pdf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judo-quebec.qc.ca/wp-content/uploads/2015/10/Procedures_Selection_SR_2016-2017-F.pdf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zoomScaleNormal="100" workbookViewId="0">
      <selection activeCell="M61" sqref="M61"/>
    </sheetView>
  </sheetViews>
  <sheetFormatPr baseColWidth="10" defaultColWidth="11.42578125" defaultRowHeight="12.75" x14ac:dyDescent="0.2"/>
  <cols>
    <col min="1" max="1" width="4.140625" style="641" customWidth="1"/>
    <col min="2" max="2" width="18.140625" style="110" customWidth="1"/>
    <col min="3" max="3" width="17.85546875" style="110" customWidth="1"/>
    <col min="4" max="4" width="8.5703125" style="110" customWidth="1"/>
    <col min="5" max="5" width="19.85546875" style="261" customWidth="1"/>
    <col min="6" max="6" width="8.5703125" style="110" customWidth="1"/>
    <col min="7" max="13" width="11.42578125" style="110" customWidth="1"/>
    <col min="14" max="14" width="11.42578125" style="110"/>
    <col min="15" max="15" width="13.42578125" style="278" customWidth="1"/>
    <col min="16" max="16" width="13.85546875" style="110" customWidth="1"/>
    <col min="17" max="17" width="21.5703125" style="110" bestFit="1" customWidth="1"/>
    <col min="18" max="16384" width="11.42578125" style="110"/>
  </cols>
  <sheetData>
    <row r="1" spans="1:15" ht="12.75" customHeight="1" x14ac:dyDescent="0.2">
      <c r="A1" s="863" t="s">
        <v>1053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4"/>
    </row>
    <row r="2" spans="1:15" ht="12.75" customHeight="1" x14ac:dyDescent="0.2">
      <c r="A2" s="863"/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4"/>
    </row>
    <row r="3" spans="1:15" s="177" customFormat="1" ht="14.25" customHeight="1" x14ac:dyDescent="0.4">
      <c r="A3" s="642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</row>
    <row r="4" spans="1:15" s="177" customFormat="1" ht="12.75" customHeight="1" x14ac:dyDescent="0.4">
      <c r="A4" s="642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</row>
    <row r="5" spans="1:15" x14ac:dyDescent="0.2">
      <c r="B5" s="111"/>
      <c r="C5" s="111"/>
      <c r="D5" s="111"/>
      <c r="E5" s="259"/>
      <c r="F5" s="112"/>
      <c r="G5" s="112"/>
      <c r="H5" s="112"/>
      <c r="I5" s="112"/>
      <c r="J5" s="112"/>
      <c r="K5" s="112"/>
      <c r="L5" s="112"/>
      <c r="M5" s="112"/>
      <c r="N5" s="112"/>
      <c r="O5" s="277"/>
    </row>
    <row r="6" spans="1:15" x14ac:dyDescent="0.2">
      <c r="B6" s="139"/>
      <c r="C6" s="862" t="s">
        <v>1</v>
      </c>
      <c r="D6" s="862"/>
      <c r="E6" s="862"/>
      <c r="F6" s="375"/>
      <c r="G6" s="115"/>
      <c r="I6" s="115"/>
      <c r="J6" s="117"/>
      <c r="K6" s="117"/>
      <c r="L6" s="117"/>
      <c r="M6" s="117"/>
      <c r="N6" s="117"/>
    </row>
    <row r="7" spans="1:15" x14ac:dyDescent="0.2">
      <c r="B7" s="217"/>
      <c r="C7" s="376" t="s">
        <v>1054</v>
      </c>
      <c r="D7" s="548"/>
      <c r="E7" s="548"/>
      <c r="F7" s="549"/>
      <c r="G7" s="118"/>
      <c r="H7" s="113"/>
      <c r="I7" s="39" t="s">
        <v>706</v>
      </c>
      <c r="J7" s="367">
        <v>42822</v>
      </c>
      <c r="K7" s="367"/>
      <c r="L7" s="367"/>
      <c r="M7" s="367"/>
      <c r="N7" s="112"/>
      <c r="O7" s="113"/>
    </row>
    <row r="8" spans="1:15" x14ac:dyDescent="0.2">
      <c r="D8" s="376"/>
      <c r="E8" s="377"/>
      <c r="F8" s="378"/>
      <c r="G8" s="120"/>
      <c r="H8" s="113"/>
      <c r="I8" s="113"/>
      <c r="J8" s="113"/>
      <c r="K8" s="113"/>
      <c r="L8" s="113"/>
      <c r="M8" s="113"/>
      <c r="N8" s="112"/>
      <c r="O8" s="113"/>
    </row>
    <row r="9" spans="1:15" x14ac:dyDescent="0.2">
      <c r="B9" s="119"/>
      <c r="C9" s="376"/>
      <c r="D9" s="376"/>
      <c r="E9" s="377"/>
      <c r="F9" s="378"/>
      <c r="G9" s="120"/>
      <c r="H9" s="113"/>
      <c r="I9" s="113"/>
      <c r="J9" s="113"/>
      <c r="K9" s="113"/>
      <c r="L9" s="113"/>
      <c r="M9" s="113"/>
      <c r="N9" s="112"/>
      <c r="O9" s="113"/>
    </row>
    <row r="10" spans="1:15" x14ac:dyDescent="0.2">
      <c r="A10" s="294"/>
      <c r="B10" s="121" t="s">
        <v>4</v>
      </c>
      <c r="C10" s="121" t="s">
        <v>5</v>
      </c>
      <c r="D10" s="121" t="s">
        <v>140</v>
      </c>
      <c r="E10" s="121" t="s">
        <v>6</v>
      </c>
      <c r="F10" s="121" t="s">
        <v>10</v>
      </c>
      <c r="G10" s="385" t="s">
        <v>808</v>
      </c>
      <c r="H10" s="122" t="s">
        <v>236</v>
      </c>
      <c r="I10" s="385" t="s">
        <v>809</v>
      </c>
      <c r="J10" s="385" t="s">
        <v>811</v>
      </c>
      <c r="K10" s="385" t="s">
        <v>812</v>
      </c>
      <c r="L10" s="385" t="s">
        <v>813</v>
      </c>
      <c r="M10" s="121" t="s">
        <v>108</v>
      </c>
      <c r="N10" s="121" t="s">
        <v>7</v>
      </c>
      <c r="O10" s="121" t="s">
        <v>166</v>
      </c>
    </row>
    <row r="11" spans="1:15" x14ac:dyDescent="0.2">
      <c r="A11" s="294"/>
      <c r="B11" s="123"/>
      <c r="C11" s="124"/>
      <c r="D11" s="121" t="s">
        <v>141</v>
      </c>
      <c r="E11" s="121" t="s">
        <v>109</v>
      </c>
      <c r="F11" s="121" t="s">
        <v>110</v>
      </c>
      <c r="G11" s="385" t="s">
        <v>1065</v>
      </c>
      <c r="H11" s="569" t="s">
        <v>1065</v>
      </c>
      <c r="I11" s="385" t="s">
        <v>1065</v>
      </c>
      <c r="J11" s="385" t="s">
        <v>1065</v>
      </c>
      <c r="K11" s="385" t="s">
        <v>1065</v>
      </c>
      <c r="L11" s="385" t="s">
        <v>1065</v>
      </c>
      <c r="M11" s="569" t="s">
        <v>1065</v>
      </c>
      <c r="N11" s="570" t="s">
        <v>1065</v>
      </c>
      <c r="O11" s="121"/>
    </row>
    <row r="12" spans="1:15" x14ac:dyDescent="0.2">
      <c r="A12" s="643"/>
      <c r="B12" s="640"/>
      <c r="C12" s="126"/>
      <c r="D12" s="126"/>
      <c r="E12" s="127"/>
      <c r="F12" s="156"/>
      <c r="G12" s="127"/>
      <c r="H12" s="128"/>
      <c r="I12" s="127"/>
      <c r="J12" s="127"/>
      <c r="K12" s="127"/>
      <c r="L12" s="127"/>
      <c r="M12" s="128"/>
      <c r="N12" s="127"/>
      <c r="O12" s="127"/>
    </row>
    <row r="13" spans="1:15" x14ac:dyDescent="0.2">
      <c r="A13" s="659"/>
      <c r="B13" s="646" t="s">
        <v>1123</v>
      </c>
      <c r="C13" s="419" t="s">
        <v>37</v>
      </c>
      <c r="D13" s="419" t="s">
        <v>1170</v>
      </c>
      <c r="E13" s="428" t="s">
        <v>23</v>
      </c>
      <c r="F13" s="444" t="s">
        <v>1122</v>
      </c>
      <c r="G13" s="419"/>
      <c r="H13" s="430">
        <v>325</v>
      </c>
      <c r="I13" s="419">
        <v>200</v>
      </c>
      <c r="J13" s="419">
        <v>200</v>
      </c>
      <c r="K13" s="419"/>
      <c r="L13" s="419"/>
      <c r="M13" s="430"/>
      <c r="N13" s="430">
        <f t="shared" ref="N13:N19" si="0">SUM(G13:M13)</f>
        <v>725</v>
      </c>
      <c r="O13" s="555"/>
    </row>
    <row r="14" spans="1:15" x14ac:dyDescent="0.2">
      <c r="A14" s="652">
        <v>1</v>
      </c>
      <c r="B14" s="644" t="s">
        <v>1420</v>
      </c>
      <c r="C14" s="144" t="s">
        <v>1421</v>
      </c>
      <c r="D14" s="144" t="s">
        <v>1196</v>
      </c>
      <c r="E14" s="145" t="s">
        <v>24</v>
      </c>
      <c r="F14" s="414" t="s">
        <v>1122</v>
      </c>
      <c r="G14" s="91"/>
      <c r="H14" s="100"/>
      <c r="I14" s="91"/>
      <c r="J14" s="91"/>
      <c r="K14" s="91">
        <v>200</v>
      </c>
      <c r="L14" s="91"/>
      <c r="M14" s="100"/>
      <c r="N14" s="100">
        <f t="shared" si="0"/>
        <v>200</v>
      </c>
      <c r="O14" s="215"/>
    </row>
    <row r="15" spans="1:15" ht="13.5" customHeight="1" x14ac:dyDescent="0.2">
      <c r="A15" s="651">
        <v>2</v>
      </c>
      <c r="B15" s="171" t="s">
        <v>1237</v>
      </c>
      <c r="C15" s="91" t="s">
        <v>1238</v>
      </c>
      <c r="D15" s="91" t="s">
        <v>1191</v>
      </c>
      <c r="E15" s="89" t="s">
        <v>1231</v>
      </c>
      <c r="F15" s="109" t="s">
        <v>1122</v>
      </c>
      <c r="G15" s="91"/>
      <c r="H15" s="100"/>
      <c r="I15" s="91">
        <v>0</v>
      </c>
      <c r="J15" s="91"/>
      <c r="K15" s="91"/>
      <c r="L15" s="91">
        <v>200</v>
      </c>
      <c r="M15" s="100"/>
      <c r="N15" s="100">
        <f t="shared" si="0"/>
        <v>200</v>
      </c>
      <c r="O15" s="215"/>
    </row>
    <row r="16" spans="1:15" ht="13.5" customHeight="1" x14ac:dyDescent="0.2">
      <c r="A16" s="651">
        <v>3</v>
      </c>
      <c r="B16" s="644" t="s">
        <v>25</v>
      </c>
      <c r="C16" s="144" t="s">
        <v>515</v>
      </c>
      <c r="D16" s="144" t="s">
        <v>1172</v>
      </c>
      <c r="E16" s="145" t="s">
        <v>79</v>
      </c>
      <c r="F16" s="414" t="s">
        <v>1122</v>
      </c>
      <c r="G16" s="91"/>
      <c r="H16" s="100"/>
      <c r="I16" s="91"/>
      <c r="J16" s="91"/>
      <c r="K16" s="91">
        <v>162.5</v>
      </c>
      <c r="L16" s="91">
        <v>0</v>
      </c>
      <c r="M16" s="100">
        <v>0</v>
      </c>
      <c r="N16" s="100">
        <f t="shared" si="0"/>
        <v>162.5</v>
      </c>
      <c r="O16" s="215"/>
    </row>
    <row r="17" spans="1:15" x14ac:dyDescent="0.2">
      <c r="A17" s="651"/>
      <c r="B17" s="644" t="s">
        <v>1125</v>
      </c>
      <c r="C17" s="144" t="s">
        <v>38</v>
      </c>
      <c r="D17" s="144" t="s">
        <v>1171</v>
      </c>
      <c r="E17" s="145" t="s">
        <v>23</v>
      </c>
      <c r="F17" s="414" t="s">
        <v>1122</v>
      </c>
      <c r="G17" s="419"/>
      <c r="H17" s="430">
        <v>0</v>
      </c>
      <c r="I17" s="419">
        <v>0</v>
      </c>
      <c r="J17" s="419"/>
      <c r="K17" s="419"/>
      <c r="L17" s="419"/>
      <c r="M17" s="100">
        <v>0</v>
      </c>
      <c r="N17" s="100">
        <f t="shared" si="0"/>
        <v>0</v>
      </c>
      <c r="O17" s="215"/>
    </row>
    <row r="18" spans="1:15" s="177" customFormat="1" x14ac:dyDescent="0.2">
      <c r="A18" s="651"/>
      <c r="B18" s="644" t="s">
        <v>1422</v>
      </c>
      <c r="C18" s="144" t="s">
        <v>1423</v>
      </c>
      <c r="D18" s="144" t="s">
        <v>1170</v>
      </c>
      <c r="E18" s="145" t="s">
        <v>1401</v>
      </c>
      <c r="F18" s="414" t="s">
        <v>1122</v>
      </c>
      <c r="G18" s="91"/>
      <c r="H18" s="100"/>
      <c r="I18" s="91"/>
      <c r="J18" s="91"/>
      <c r="K18" s="91">
        <v>0</v>
      </c>
      <c r="L18" s="91"/>
      <c r="M18" s="100"/>
      <c r="N18" s="100">
        <f t="shared" si="0"/>
        <v>0</v>
      </c>
      <c r="O18" s="215"/>
    </row>
    <row r="19" spans="1:15" s="177" customFormat="1" x14ac:dyDescent="0.2">
      <c r="A19" s="652"/>
      <c r="B19" s="644" t="s">
        <v>609</v>
      </c>
      <c r="C19" s="144" t="s">
        <v>1124</v>
      </c>
      <c r="D19" s="144" t="s">
        <v>1172</v>
      </c>
      <c r="E19" s="145" t="s">
        <v>325</v>
      </c>
      <c r="F19" s="414" t="s">
        <v>1122</v>
      </c>
      <c r="G19" s="91"/>
      <c r="H19" s="100">
        <v>0</v>
      </c>
      <c r="I19" s="91"/>
      <c r="J19" s="91"/>
      <c r="K19" s="91">
        <v>0</v>
      </c>
      <c r="L19" s="91"/>
      <c r="M19" s="100"/>
      <c r="N19" s="100">
        <f t="shared" si="0"/>
        <v>0</v>
      </c>
      <c r="O19" s="215"/>
    </row>
    <row r="20" spans="1:15" x14ac:dyDescent="0.2">
      <c r="A20" s="653"/>
      <c r="B20" s="645"/>
      <c r="C20" s="49"/>
      <c r="D20" s="49"/>
      <c r="E20" s="81"/>
      <c r="F20" s="49"/>
      <c r="G20" s="49"/>
      <c r="H20" s="49"/>
      <c r="I20" s="49"/>
      <c r="J20" s="49"/>
      <c r="K20" s="49"/>
      <c r="L20" s="49"/>
      <c r="M20" s="49"/>
      <c r="N20" s="46"/>
      <c r="O20" s="280"/>
    </row>
    <row r="21" spans="1:15" s="177" customFormat="1" x14ac:dyDescent="0.2">
      <c r="A21" s="652">
        <v>1</v>
      </c>
      <c r="B21" s="646" t="s">
        <v>1128</v>
      </c>
      <c r="C21" s="419" t="s">
        <v>1129</v>
      </c>
      <c r="D21" s="419" t="s">
        <v>1173</v>
      </c>
      <c r="E21" s="428" t="s">
        <v>17</v>
      </c>
      <c r="F21" s="419">
        <v>-40</v>
      </c>
      <c r="G21" s="91"/>
      <c r="H21" s="91">
        <v>400</v>
      </c>
      <c r="I21" s="619">
        <f>200/2</f>
        <v>100</v>
      </c>
      <c r="J21" s="91">
        <v>200</v>
      </c>
      <c r="K21" s="91">
        <v>200</v>
      </c>
      <c r="L21" s="419">
        <f>162.5/2</f>
        <v>81.25</v>
      </c>
      <c r="M21" s="91">
        <v>400</v>
      </c>
      <c r="N21" s="100">
        <f>(SUM(H21,M21)+(LARGE((G21,I21:L21),1))+(LARGE((G21,I21:L21),2)))</f>
        <v>1200</v>
      </c>
      <c r="O21" s="179"/>
    </row>
    <row r="22" spans="1:15" s="177" customFormat="1" x14ac:dyDescent="0.2">
      <c r="A22" s="652">
        <v>2</v>
      </c>
      <c r="B22" s="646" t="s">
        <v>1123</v>
      </c>
      <c r="C22" s="419" t="s">
        <v>37</v>
      </c>
      <c r="D22" s="419" t="s">
        <v>1170</v>
      </c>
      <c r="E22" s="428" t="s">
        <v>23</v>
      </c>
      <c r="F22" s="444" t="s">
        <v>209</v>
      </c>
      <c r="G22" s="419"/>
      <c r="H22" s="430">
        <f>325/2</f>
        <v>162.5</v>
      </c>
      <c r="I22" s="419">
        <f>200/2</f>
        <v>100</v>
      </c>
      <c r="J22" s="419">
        <f>200/2</f>
        <v>100</v>
      </c>
      <c r="K22" s="419"/>
      <c r="L22" s="419"/>
      <c r="M22" s="100">
        <v>325</v>
      </c>
      <c r="N22" s="100">
        <f>SUM(G22:M22)</f>
        <v>687.5</v>
      </c>
      <c r="O22" s="215"/>
    </row>
    <row r="23" spans="1:15" s="177" customFormat="1" x14ac:dyDescent="0.2">
      <c r="A23" s="659"/>
      <c r="B23" s="646" t="s">
        <v>1126</v>
      </c>
      <c r="C23" s="419" t="s">
        <v>1127</v>
      </c>
      <c r="D23" s="419" t="s">
        <v>1178</v>
      </c>
      <c r="E23" s="428" t="s">
        <v>661</v>
      </c>
      <c r="F23" s="419">
        <v>-40</v>
      </c>
      <c r="G23" s="419"/>
      <c r="H23" s="419">
        <v>325</v>
      </c>
      <c r="I23" s="419"/>
      <c r="J23" s="419">
        <v>162.5</v>
      </c>
      <c r="K23" s="419"/>
      <c r="L23" s="419"/>
      <c r="M23" s="419"/>
      <c r="N23" s="430">
        <f>SUM(G23:H23)</f>
        <v>325</v>
      </c>
      <c r="O23" s="431"/>
    </row>
    <row r="24" spans="1:15" s="177" customFormat="1" x14ac:dyDescent="0.2">
      <c r="A24" s="652">
        <v>3</v>
      </c>
      <c r="B24" s="171" t="s">
        <v>1426</v>
      </c>
      <c r="C24" s="91" t="s">
        <v>1427</v>
      </c>
      <c r="D24" s="91" t="s">
        <v>1193</v>
      </c>
      <c r="E24" s="89" t="s">
        <v>164</v>
      </c>
      <c r="F24" s="91">
        <v>-40</v>
      </c>
      <c r="G24" s="91"/>
      <c r="H24" s="91"/>
      <c r="I24" s="91"/>
      <c r="J24" s="91"/>
      <c r="K24" s="91">
        <v>162.5</v>
      </c>
      <c r="L24" s="91"/>
      <c r="M24" s="91">
        <v>0</v>
      </c>
      <c r="N24" s="100">
        <f>SUM(G24:M24)</f>
        <v>162.5</v>
      </c>
      <c r="O24" s="179"/>
    </row>
    <row r="25" spans="1:15" s="177" customFormat="1" x14ac:dyDescent="0.2">
      <c r="A25" s="652">
        <v>4</v>
      </c>
      <c r="B25" s="646" t="s">
        <v>246</v>
      </c>
      <c r="C25" s="419" t="s">
        <v>134</v>
      </c>
      <c r="D25" s="419" t="s">
        <v>1175</v>
      </c>
      <c r="E25" s="428" t="s">
        <v>325</v>
      </c>
      <c r="F25" s="444" t="s">
        <v>209</v>
      </c>
      <c r="G25" s="419">
        <v>162.5</v>
      </c>
      <c r="H25" s="100">
        <v>0</v>
      </c>
      <c r="I25" s="91"/>
      <c r="J25" s="91"/>
      <c r="K25" s="91"/>
      <c r="L25" s="91"/>
      <c r="M25" s="100"/>
      <c r="N25" s="100">
        <f>SUM(G25:H25)</f>
        <v>162.5</v>
      </c>
      <c r="O25" s="215"/>
    </row>
    <row r="26" spans="1:15" s="177" customFormat="1" x14ac:dyDescent="0.2">
      <c r="A26" s="659"/>
      <c r="B26" s="644" t="s">
        <v>1125</v>
      </c>
      <c r="C26" s="144" t="s">
        <v>38</v>
      </c>
      <c r="D26" s="144" t="s">
        <v>1171</v>
      </c>
      <c r="E26" s="145" t="s">
        <v>23</v>
      </c>
      <c r="F26" s="414" t="s">
        <v>209</v>
      </c>
      <c r="G26" s="419"/>
      <c r="H26" s="430">
        <v>0</v>
      </c>
      <c r="I26" s="419">
        <v>0</v>
      </c>
      <c r="J26" s="419">
        <v>0</v>
      </c>
      <c r="K26" s="419"/>
      <c r="L26" s="419"/>
      <c r="M26" s="430"/>
      <c r="N26" s="430">
        <f>SUM(G26:M26)</f>
        <v>0</v>
      </c>
      <c r="O26" s="555"/>
    </row>
    <row r="27" spans="1:15" s="177" customFormat="1" x14ac:dyDescent="0.2">
      <c r="A27" s="652"/>
      <c r="B27" s="171" t="s">
        <v>1428</v>
      </c>
      <c r="C27" s="91" t="s">
        <v>96</v>
      </c>
      <c r="D27" s="91" t="s">
        <v>1195</v>
      </c>
      <c r="E27" s="89" t="s">
        <v>874</v>
      </c>
      <c r="F27" s="91">
        <v>-40</v>
      </c>
      <c r="G27" s="91"/>
      <c r="H27" s="91"/>
      <c r="I27" s="91"/>
      <c r="J27" s="91"/>
      <c r="K27" s="91">
        <v>0</v>
      </c>
      <c r="L27" s="91"/>
      <c r="M27" s="91">
        <v>0</v>
      </c>
      <c r="N27" s="100">
        <f>SUM(G27:H27)</f>
        <v>0</v>
      </c>
      <c r="O27" s="179"/>
    </row>
    <row r="28" spans="1:15" x14ac:dyDescent="0.2">
      <c r="A28" s="653"/>
      <c r="B28" s="647"/>
      <c r="C28" s="146"/>
      <c r="D28" s="146"/>
      <c r="E28" s="147"/>
      <c r="F28" s="146"/>
      <c r="G28" s="146"/>
      <c r="H28" s="146"/>
      <c r="I28" s="146"/>
      <c r="J28" s="146"/>
      <c r="K28" s="146"/>
      <c r="L28" s="146"/>
      <c r="M28" s="146"/>
      <c r="N28" s="398"/>
      <c r="O28" s="365"/>
    </row>
    <row r="29" spans="1:15" x14ac:dyDescent="0.2">
      <c r="A29" s="652">
        <v>1</v>
      </c>
      <c r="B29" s="646" t="s">
        <v>1126</v>
      </c>
      <c r="C29" s="419" t="s">
        <v>1127</v>
      </c>
      <c r="D29" s="419" t="s">
        <v>1178</v>
      </c>
      <c r="E29" s="428" t="s">
        <v>661</v>
      </c>
      <c r="F29" s="419">
        <v>-44</v>
      </c>
      <c r="G29" s="419"/>
      <c r="H29" s="419">
        <f>325/2</f>
        <v>162.5</v>
      </c>
      <c r="I29" s="419"/>
      <c r="J29" s="419">
        <f>162.5/2</f>
        <v>81.25</v>
      </c>
      <c r="K29" s="419"/>
      <c r="L29" s="91">
        <v>200</v>
      </c>
      <c r="M29" s="91">
        <v>400</v>
      </c>
      <c r="N29" s="726">
        <f>(SUM(H29,M29)+(LARGE((G2,I29:L29),1))+(LARGE((G29,I29:L29),2)))</f>
        <v>843.75</v>
      </c>
      <c r="O29" s="179"/>
    </row>
    <row r="30" spans="1:15" x14ac:dyDescent="0.2">
      <c r="A30" s="659"/>
      <c r="B30" s="646" t="s">
        <v>1128</v>
      </c>
      <c r="C30" s="419" t="s">
        <v>1129</v>
      </c>
      <c r="D30" s="419" t="s">
        <v>1173</v>
      </c>
      <c r="E30" s="428" t="s">
        <v>17</v>
      </c>
      <c r="F30" s="419">
        <v>-44</v>
      </c>
      <c r="G30" s="419"/>
      <c r="H30" s="419">
        <v>400</v>
      </c>
      <c r="I30" s="419">
        <v>200</v>
      </c>
      <c r="J30" s="620">
        <f>200/2</f>
        <v>100</v>
      </c>
      <c r="K30" s="620">
        <f>200/2</f>
        <v>100</v>
      </c>
      <c r="L30" s="419">
        <v>162.5</v>
      </c>
      <c r="M30" s="419"/>
      <c r="N30" s="718">
        <f>(SUM(H30,M30)+(LARGE((G3,I30:L30),1))+(LARGE((G30,I30:L30),2)))</f>
        <v>762.5</v>
      </c>
      <c r="O30" s="431"/>
    </row>
    <row r="31" spans="1:15" x14ac:dyDescent="0.2">
      <c r="A31" s="659"/>
      <c r="B31" s="646" t="s">
        <v>1123</v>
      </c>
      <c r="C31" s="419" t="s">
        <v>37</v>
      </c>
      <c r="D31" s="419" t="s">
        <v>1170</v>
      </c>
      <c r="E31" s="428" t="s">
        <v>23</v>
      </c>
      <c r="F31" s="444" t="s">
        <v>1122</v>
      </c>
      <c r="G31" s="419"/>
      <c r="H31" s="430">
        <v>325</v>
      </c>
      <c r="I31" s="419">
        <v>200</v>
      </c>
      <c r="J31" s="419">
        <v>200</v>
      </c>
      <c r="K31" s="419"/>
      <c r="L31" s="419"/>
      <c r="M31" s="430"/>
      <c r="N31" s="430">
        <f>SUM(G31:M31)</f>
        <v>725</v>
      </c>
      <c r="O31" s="555"/>
    </row>
    <row r="32" spans="1:15" s="177" customFormat="1" x14ac:dyDescent="0.2">
      <c r="A32" s="659"/>
      <c r="B32" s="648" t="s">
        <v>1058</v>
      </c>
      <c r="C32" s="415" t="s">
        <v>1059</v>
      </c>
      <c r="D32" s="415" t="s">
        <v>1176</v>
      </c>
      <c r="E32" s="416" t="s">
        <v>797</v>
      </c>
      <c r="F32" s="144">
        <v>-44</v>
      </c>
      <c r="G32" s="419">
        <v>162.5</v>
      </c>
      <c r="H32" s="430">
        <v>400</v>
      </c>
      <c r="I32" s="419"/>
      <c r="J32" s="419"/>
      <c r="K32" s="419"/>
      <c r="L32" s="419"/>
      <c r="M32" s="430"/>
      <c r="N32" s="718">
        <f>SUM(G32:M32)</f>
        <v>562.5</v>
      </c>
      <c r="O32" s="433"/>
    </row>
    <row r="33" spans="1:15" x14ac:dyDescent="0.2">
      <c r="A33" s="651">
        <v>2</v>
      </c>
      <c r="B33" s="171" t="s">
        <v>1332</v>
      </c>
      <c r="C33" s="91" t="s">
        <v>1413</v>
      </c>
      <c r="D33" s="91" t="s">
        <v>1173</v>
      </c>
      <c r="E33" s="89" t="s">
        <v>183</v>
      </c>
      <c r="F33" s="109" t="s">
        <v>189</v>
      </c>
      <c r="G33" s="91"/>
      <c r="H33" s="100"/>
      <c r="I33" s="91"/>
      <c r="J33" s="91">
        <v>200</v>
      </c>
      <c r="K33" s="91">
        <v>200</v>
      </c>
      <c r="L33" s="91"/>
      <c r="M33" s="100">
        <v>0</v>
      </c>
      <c r="N33" s="331">
        <f>(SUM(H33,M33)+(LARGE((G6,I33:L33),1))+(LARGE((G33,I33:L33),2)))</f>
        <v>400</v>
      </c>
      <c r="O33" s="215"/>
    </row>
    <row r="34" spans="1:15" x14ac:dyDescent="0.2">
      <c r="A34" s="651">
        <v>3</v>
      </c>
      <c r="B34" s="644" t="s">
        <v>1055</v>
      </c>
      <c r="C34" s="144" t="s">
        <v>1056</v>
      </c>
      <c r="D34" s="144" t="s">
        <v>1174</v>
      </c>
      <c r="E34" s="145" t="s">
        <v>268</v>
      </c>
      <c r="F34" s="109" t="s">
        <v>189</v>
      </c>
      <c r="G34" s="91">
        <v>200</v>
      </c>
      <c r="H34" s="100">
        <v>0</v>
      </c>
      <c r="I34" s="91"/>
      <c r="J34" s="91">
        <v>0</v>
      </c>
      <c r="K34" s="91"/>
      <c r="L34" s="91">
        <v>0</v>
      </c>
      <c r="M34" s="100"/>
      <c r="N34" s="331">
        <f>SUM(G34:M34)</f>
        <v>200</v>
      </c>
      <c r="O34" s="215"/>
    </row>
    <row r="35" spans="1:15" x14ac:dyDescent="0.2">
      <c r="A35" s="651">
        <v>4</v>
      </c>
      <c r="B35" s="646" t="s">
        <v>246</v>
      </c>
      <c r="C35" s="419" t="s">
        <v>134</v>
      </c>
      <c r="D35" s="419" t="s">
        <v>1175</v>
      </c>
      <c r="E35" s="428" t="s">
        <v>325</v>
      </c>
      <c r="F35" s="444" t="s">
        <v>189</v>
      </c>
      <c r="G35" s="91">
        <v>162.5</v>
      </c>
      <c r="H35" s="430">
        <v>0</v>
      </c>
      <c r="I35" s="419"/>
      <c r="J35" s="419"/>
      <c r="K35" s="91">
        <v>0</v>
      </c>
      <c r="L35" s="91"/>
      <c r="M35" s="100"/>
      <c r="N35" s="726">
        <f>SUM(G35:M35)</f>
        <v>162.5</v>
      </c>
      <c r="O35" s="215"/>
    </row>
    <row r="36" spans="1:15" s="177" customFormat="1" ht="13.5" customHeight="1" x14ac:dyDescent="0.2">
      <c r="A36" s="652"/>
      <c r="B36" s="644" t="s">
        <v>1434</v>
      </c>
      <c r="C36" s="144" t="s">
        <v>1435</v>
      </c>
      <c r="D36" s="144" t="s">
        <v>1172</v>
      </c>
      <c r="E36" s="145" t="s">
        <v>1231</v>
      </c>
      <c r="F36" s="414" t="s">
        <v>189</v>
      </c>
      <c r="G36" s="91"/>
      <c r="H36" s="100"/>
      <c r="I36" s="91"/>
      <c r="J36" s="91"/>
      <c r="K36" s="91"/>
      <c r="L36" s="91">
        <v>0</v>
      </c>
      <c r="M36" s="100"/>
      <c r="N36" s="331">
        <f>SUM(G36:M36)</f>
        <v>0</v>
      </c>
      <c r="O36" s="215"/>
    </row>
    <row r="37" spans="1:15" s="177" customFormat="1" ht="13.5" customHeight="1" x14ac:dyDescent="0.2">
      <c r="A37" s="651"/>
      <c r="B37" s="171" t="s">
        <v>25</v>
      </c>
      <c r="C37" s="91" t="s">
        <v>515</v>
      </c>
      <c r="D37" s="91" t="s">
        <v>1172</v>
      </c>
      <c r="E37" s="89" t="s">
        <v>58</v>
      </c>
      <c r="F37" s="109" t="s">
        <v>189</v>
      </c>
      <c r="G37" s="91">
        <v>0</v>
      </c>
      <c r="H37" s="100"/>
      <c r="I37" s="91"/>
      <c r="J37" s="91"/>
      <c r="K37" s="91"/>
      <c r="L37" s="91"/>
      <c r="M37" s="100"/>
      <c r="N37" s="331">
        <f>SUM(G37:M37)</f>
        <v>0</v>
      </c>
      <c r="O37" s="215"/>
    </row>
    <row r="38" spans="1:15" s="177" customFormat="1" ht="13.5" customHeight="1" x14ac:dyDescent="0.2">
      <c r="A38" s="651"/>
      <c r="B38" s="171" t="s">
        <v>1226</v>
      </c>
      <c r="C38" s="91" t="s">
        <v>1227</v>
      </c>
      <c r="D38" s="91" t="s">
        <v>1178</v>
      </c>
      <c r="E38" s="89" t="s">
        <v>1228</v>
      </c>
      <c r="F38" s="109" t="s">
        <v>189</v>
      </c>
      <c r="G38" s="91"/>
      <c r="H38" s="100"/>
      <c r="I38" s="91">
        <v>0</v>
      </c>
      <c r="J38" s="91"/>
      <c r="K38" s="91"/>
      <c r="L38" s="91"/>
      <c r="M38" s="100"/>
      <c r="N38" s="331">
        <f>SUM(G38:M38)</f>
        <v>0</v>
      </c>
      <c r="O38" s="215"/>
    </row>
    <row r="39" spans="1:15" s="177" customFormat="1" x14ac:dyDescent="0.2">
      <c r="A39" s="653"/>
      <c r="B39" s="647"/>
      <c r="C39" s="146"/>
      <c r="D39" s="146"/>
      <c r="E39" s="147"/>
      <c r="F39" s="146"/>
      <c r="G39" s="146"/>
      <c r="H39" s="146"/>
      <c r="I39" s="146"/>
      <c r="J39" s="146"/>
      <c r="K39" s="146"/>
      <c r="L39" s="146"/>
      <c r="M39" s="146"/>
      <c r="N39" s="728">
        <f t="shared" ref="N39" si="1">SUM(G39:M39)</f>
        <v>0</v>
      </c>
      <c r="O39" s="365"/>
    </row>
    <row r="40" spans="1:15" s="177" customFormat="1" x14ac:dyDescent="0.2">
      <c r="A40" s="659"/>
      <c r="B40" s="644" t="s">
        <v>1058</v>
      </c>
      <c r="C40" s="144" t="s">
        <v>1059</v>
      </c>
      <c r="D40" s="144" t="s">
        <v>1176</v>
      </c>
      <c r="E40" s="145" t="s">
        <v>797</v>
      </c>
      <c r="F40" s="144">
        <v>-48</v>
      </c>
      <c r="G40" s="581">
        <v>162.5</v>
      </c>
      <c r="H40" s="582">
        <v>400</v>
      </c>
      <c r="I40" s="717">
        <v>0</v>
      </c>
      <c r="J40" s="581">
        <v>162.5</v>
      </c>
      <c r="K40" s="717"/>
      <c r="L40" s="717">
        <v>0</v>
      </c>
      <c r="M40" s="582"/>
      <c r="N40" s="582">
        <f>(SUM(H40,M40)+(LARGE((G12,I40:L40),1))+(LARGE((G40,I40:L40),2)))</f>
        <v>725</v>
      </c>
      <c r="O40" s="431"/>
    </row>
    <row r="41" spans="1:15" s="177" customFormat="1" x14ac:dyDescent="0.2">
      <c r="A41" s="659"/>
      <c r="B41" s="646" t="s">
        <v>655</v>
      </c>
      <c r="C41" s="419" t="s">
        <v>1130</v>
      </c>
      <c r="D41" s="419" t="s">
        <v>1175</v>
      </c>
      <c r="E41" s="428" t="s">
        <v>17</v>
      </c>
      <c r="F41" s="419">
        <v>-48</v>
      </c>
      <c r="G41" s="717"/>
      <c r="H41" s="582">
        <v>325</v>
      </c>
      <c r="I41" s="717">
        <v>200</v>
      </c>
      <c r="J41" s="717">
        <v>200</v>
      </c>
      <c r="K41" s="719">
        <f>200/2</f>
        <v>100</v>
      </c>
      <c r="L41" s="719">
        <v>200</v>
      </c>
      <c r="M41" s="582"/>
      <c r="N41" s="582">
        <f>(SUM(H41,M41)+(LARGE((G13,I41:L41),1))+(LARGE((G41,I41:L41),2)))</f>
        <v>725</v>
      </c>
      <c r="O41" s="431"/>
    </row>
    <row r="42" spans="1:15" s="177" customFormat="1" x14ac:dyDescent="0.2">
      <c r="A42" s="652">
        <v>1</v>
      </c>
      <c r="B42" s="171" t="s">
        <v>1424</v>
      </c>
      <c r="C42" s="91" t="s">
        <v>556</v>
      </c>
      <c r="D42" s="91" t="s">
        <v>1195</v>
      </c>
      <c r="E42" s="89" t="s">
        <v>561</v>
      </c>
      <c r="F42" s="91">
        <v>-48</v>
      </c>
      <c r="G42" s="388"/>
      <c r="H42" s="331"/>
      <c r="I42" s="388"/>
      <c r="J42" s="388"/>
      <c r="K42" s="388">
        <v>200</v>
      </c>
      <c r="L42" s="388"/>
      <c r="M42" s="331"/>
      <c r="N42" s="331">
        <f>SUM(G42:M42)</f>
        <v>200</v>
      </c>
      <c r="O42" s="179"/>
    </row>
    <row r="43" spans="1:15" s="177" customFormat="1" x14ac:dyDescent="0.2">
      <c r="A43" s="652">
        <v>2</v>
      </c>
      <c r="B43" s="171" t="s">
        <v>1425</v>
      </c>
      <c r="C43" s="91" t="s">
        <v>847</v>
      </c>
      <c r="D43" s="91" t="s">
        <v>1187</v>
      </c>
      <c r="E43" s="89" t="s">
        <v>164</v>
      </c>
      <c r="F43" s="91">
        <v>-48</v>
      </c>
      <c r="G43" s="388"/>
      <c r="H43" s="331"/>
      <c r="I43" s="388"/>
      <c r="J43" s="388"/>
      <c r="K43" s="609">
        <v>162.5</v>
      </c>
      <c r="L43" s="388"/>
      <c r="M43" s="331"/>
      <c r="N43" s="331">
        <f>SUM(G44)</f>
        <v>0</v>
      </c>
      <c r="O43" s="179"/>
    </row>
    <row r="44" spans="1:15" s="177" customFormat="1" x14ac:dyDescent="0.2">
      <c r="A44" s="659"/>
      <c r="B44" s="646" t="s">
        <v>846</v>
      </c>
      <c r="C44" s="419" t="s">
        <v>1333</v>
      </c>
      <c r="D44" s="419" t="s">
        <v>1195</v>
      </c>
      <c r="E44" s="428" t="s">
        <v>789</v>
      </c>
      <c r="F44" s="419">
        <v>-48</v>
      </c>
      <c r="G44" s="717">
        <v>0</v>
      </c>
      <c r="H44" s="582"/>
      <c r="I44" s="717"/>
      <c r="J44" s="717">
        <v>0</v>
      </c>
      <c r="K44" s="717"/>
      <c r="L44" s="717"/>
      <c r="M44" s="582"/>
      <c r="N44" s="582">
        <f t="shared" ref="N44:N45" si="2">SUM(G45)</f>
        <v>0</v>
      </c>
      <c r="O44" s="431"/>
    </row>
    <row r="45" spans="1:15" s="177" customFormat="1" x14ac:dyDescent="0.2">
      <c r="A45" s="652"/>
      <c r="B45" s="171" t="s">
        <v>846</v>
      </c>
      <c r="C45" s="91" t="s">
        <v>569</v>
      </c>
      <c r="D45" s="421" t="s">
        <v>1170</v>
      </c>
      <c r="E45" s="89" t="s">
        <v>789</v>
      </c>
      <c r="F45" s="91">
        <v>-48</v>
      </c>
      <c r="G45" s="388"/>
      <c r="H45" s="331"/>
      <c r="I45" s="388"/>
      <c r="J45" s="388"/>
      <c r="K45" s="388">
        <v>0</v>
      </c>
      <c r="L45" s="388"/>
      <c r="M45" s="331"/>
      <c r="N45" s="331">
        <f t="shared" si="2"/>
        <v>0</v>
      </c>
      <c r="O45" s="179"/>
    </row>
    <row r="46" spans="1:15" s="177" customFormat="1" x14ac:dyDescent="0.2">
      <c r="A46" s="653"/>
      <c r="B46" s="647"/>
      <c r="C46" s="146"/>
      <c r="D46" s="146"/>
      <c r="E46" s="147"/>
      <c r="F46" s="557" t="s">
        <v>227</v>
      </c>
      <c r="G46" s="146"/>
      <c r="H46" s="146"/>
      <c r="I46" s="146"/>
      <c r="J46" s="146"/>
      <c r="K46" s="146"/>
      <c r="L46" s="146"/>
      <c r="M46" s="146"/>
      <c r="N46" s="729"/>
      <c r="O46" s="365"/>
    </row>
    <row r="47" spans="1:15" s="177" customFormat="1" x14ac:dyDescent="0.2">
      <c r="A47" s="652">
        <v>1</v>
      </c>
      <c r="B47" s="646" t="s">
        <v>655</v>
      </c>
      <c r="C47" s="419" t="s">
        <v>1130</v>
      </c>
      <c r="D47" s="419" t="s">
        <v>1175</v>
      </c>
      <c r="E47" s="428" t="s">
        <v>17</v>
      </c>
      <c r="F47" s="419">
        <v>-52</v>
      </c>
      <c r="G47" s="717"/>
      <c r="H47" s="718">
        <f>325/2</f>
        <v>162.5</v>
      </c>
      <c r="I47" s="717">
        <f>200/2</f>
        <v>100</v>
      </c>
      <c r="J47" s="719">
        <f>200/2</f>
        <v>100</v>
      </c>
      <c r="K47" s="388">
        <v>200</v>
      </c>
      <c r="L47" s="719">
        <f>200/2</f>
        <v>100</v>
      </c>
      <c r="M47" s="331">
        <v>400</v>
      </c>
      <c r="N47" s="727">
        <f>(SUM(H47,M47)+(LARGE((G19,I47:L47),1))+(LARGE((G47,I47:L47),2)))</f>
        <v>862.5</v>
      </c>
      <c r="O47" s="179"/>
    </row>
    <row r="48" spans="1:15" s="177" customFormat="1" x14ac:dyDescent="0.2">
      <c r="A48" s="652">
        <v>2</v>
      </c>
      <c r="B48" s="648" t="s">
        <v>1058</v>
      </c>
      <c r="C48" s="415" t="s">
        <v>1059</v>
      </c>
      <c r="D48" s="415" t="s">
        <v>1176</v>
      </c>
      <c r="E48" s="416" t="s">
        <v>797</v>
      </c>
      <c r="F48" s="144">
        <v>-52</v>
      </c>
      <c r="G48" s="419">
        <v>162.5</v>
      </c>
      <c r="H48" s="430">
        <f>400/2</f>
        <v>200</v>
      </c>
      <c r="I48" s="419">
        <v>0</v>
      </c>
      <c r="J48" s="419">
        <f>162.5/2</f>
        <v>81.25</v>
      </c>
      <c r="K48" s="419"/>
      <c r="L48" s="419"/>
      <c r="M48" s="100">
        <v>325</v>
      </c>
      <c r="N48" s="727">
        <f>(SUM(H48,M48)+(LARGE((G20,I48:L48),1))+(LARGE((G48,I48:L48),2)))</f>
        <v>687.5</v>
      </c>
      <c r="O48" s="392"/>
    </row>
    <row r="49" spans="1:15" x14ac:dyDescent="0.2">
      <c r="A49" s="652">
        <v>3</v>
      </c>
      <c r="B49" s="649" t="s">
        <v>754</v>
      </c>
      <c r="C49" s="417" t="s">
        <v>494</v>
      </c>
      <c r="D49" s="417" t="s">
        <v>1175</v>
      </c>
      <c r="E49" s="418" t="s">
        <v>164</v>
      </c>
      <c r="F49" s="429" t="s">
        <v>240</v>
      </c>
      <c r="G49" s="91">
        <v>200</v>
      </c>
      <c r="H49" s="100">
        <v>250</v>
      </c>
      <c r="I49" s="91"/>
      <c r="J49" s="620">
        <f>200/2</f>
        <v>100</v>
      </c>
      <c r="K49" s="619">
        <v>162.5</v>
      </c>
      <c r="L49" s="91">
        <v>200</v>
      </c>
      <c r="M49" s="100">
        <v>0</v>
      </c>
      <c r="N49" s="331">
        <f>(SUM(H49,M49)+(LARGE((G21,I49:L49),1))+(LARGE((G49,I49:L49),2)))</f>
        <v>650</v>
      </c>
      <c r="O49" s="179"/>
    </row>
    <row r="50" spans="1:15" x14ac:dyDescent="0.2">
      <c r="A50" s="652">
        <v>4</v>
      </c>
      <c r="B50" s="644" t="s">
        <v>1229</v>
      </c>
      <c r="C50" s="144" t="s">
        <v>1230</v>
      </c>
      <c r="D50" s="144" t="s">
        <v>1171</v>
      </c>
      <c r="E50" s="145" t="s">
        <v>1231</v>
      </c>
      <c r="F50" s="427" t="s">
        <v>240</v>
      </c>
      <c r="G50" s="91"/>
      <c r="H50" s="91"/>
      <c r="I50" s="91">
        <v>200</v>
      </c>
      <c r="J50" s="91"/>
      <c r="K50" s="91"/>
      <c r="L50" s="91"/>
      <c r="M50" s="91"/>
      <c r="N50" s="331">
        <f>SUM(G50:M50)</f>
        <v>200</v>
      </c>
      <c r="O50" s="179"/>
    </row>
    <row r="51" spans="1:15" x14ac:dyDescent="0.2">
      <c r="A51" s="652"/>
      <c r="B51" s="644" t="s">
        <v>1232</v>
      </c>
      <c r="C51" s="144" t="s">
        <v>1233</v>
      </c>
      <c r="D51" s="144" t="s">
        <v>1176</v>
      </c>
      <c r="E51" s="145" t="s">
        <v>24</v>
      </c>
      <c r="F51" s="427" t="s">
        <v>240</v>
      </c>
      <c r="G51" s="91"/>
      <c r="H51" s="91"/>
      <c r="I51" s="91">
        <v>0</v>
      </c>
      <c r="J51" s="91"/>
      <c r="K51" s="91"/>
      <c r="L51" s="91">
        <v>0</v>
      </c>
      <c r="M51" s="91"/>
      <c r="N51" s="331">
        <f>(SUM(H51,M51)+(LARGE((G23,I51:L51),1))+(LARGE((G51,I51:L51),2)))</f>
        <v>0</v>
      </c>
      <c r="O51" s="179"/>
    </row>
    <row r="52" spans="1:15" x14ac:dyDescent="0.2">
      <c r="A52" s="651"/>
      <c r="B52" s="646" t="s">
        <v>846</v>
      </c>
      <c r="C52" s="419" t="s">
        <v>1057</v>
      </c>
      <c r="D52" s="419" t="s">
        <v>1195</v>
      </c>
      <c r="E52" s="428" t="s">
        <v>789</v>
      </c>
      <c r="F52" s="429" t="s">
        <v>240</v>
      </c>
      <c r="G52" s="419">
        <v>0</v>
      </c>
      <c r="H52" s="419"/>
      <c r="I52" s="419"/>
      <c r="J52" s="419"/>
      <c r="K52" s="419">
        <v>0</v>
      </c>
      <c r="L52" s="91"/>
      <c r="M52" s="91">
        <v>0</v>
      </c>
      <c r="N52" s="331">
        <f>SUM(G52:M52)</f>
        <v>0</v>
      </c>
      <c r="O52" s="179"/>
    </row>
    <row r="53" spans="1:15" x14ac:dyDescent="0.2">
      <c r="A53" s="653"/>
      <c r="B53" s="650"/>
      <c r="C53" s="558"/>
      <c r="D53" s="558"/>
      <c r="E53" s="559"/>
      <c r="F53" s="146">
        <v>-52</v>
      </c>
      <c r="G53" s="146"/>
      <c r="H53" s="551"/>
      <c r="I53" s="146"/>
      <c r="J53" s="146"/>
      <c r="K53" s="146"/>
      <c r="L53" s="146"/>
      <c r="M53" s="551"/>
      <c r="N53" s="729"/>
      <c r="O53" s="556"/>
    </row>
    <row r="54" spans="1:15" x14ac:dyDescent="0.2">
      <c r="A54" s="659"/>
      <c r="B54" s="649" t="s">
        <v>754</v>
      </c>
      <c r="C54" s="417" t="s">
        <v>494</v>
      </c>
      <c r="D54" s="417" t="s">
        <v>1175</v>
      </c>
      <c r="E54" s="418" t="s">
        <v>164</v>
      </c>
      <c r="F54" s="429" t="s">
        <v>571</v>
      </c>
      <c r="G54" s="419">
        <f>200/2</f>
        <v>100</v>
      </c>
      <c r="H54" s="430">
        <f>250/2</f>
        <v>125</v>
      </c>
      <c r="I54" s="419"/>
      <c r="J54" s="419">
        <v>200</v>
      </c>
      <c r="K54" s="419"/>
      <c r="L54" s="419"/>
      <c r="M54" s="430"/>
      <c r="N54" s="582">
        <f>(SUM(H54,M54)+(LARGE((G27,I54:L54),1))+(LARGE((G54,I54:L54),2)))</f>
        <v>425</v>
      </c>
      <c r="O54" s="431"/>
    </row>
    <row r="55" spans="1:15" x14ac:dyDescent="0.2">
      <c r="A55" s="651"/>
      <c r="B55" s="171" t="s">
        <v>1334</v>
      </c>
      <c r="C55" s="91" t="s">
        <v>1335</v>
      </c>
      <c r="D55" s="91" t="s">
        <v>1183</v>
      </c>
      <c r="E55" s="89" t="s">
        <v>749</v>
      </c>
      <c r="F55" s="176" t="s">
        <v>571</v>
      </c>
      <c r="G55" s="91"/>
      <c r="H55" s="91"/>
      <c r="I55" s="91"/>
      <c r="J55" s="91">
        <v>0</v>
      </c>
      <c r="K55" s="91"/>
      <c r="L55" s="91"/>
      <c r="M55" s="91"/>
      <c r="N55" s="331">
        <f>SUM(G55:M55)</f>
        <v>0</v>
      </c>
      <c r="O55" s="179"/>
    </row>
    <row r="56" spans="1:15" x14ac:dyDescent="0.2">
      <c r="A56" s="653"/>
      <c r="B56" s="610"/>
      <c r="C56" s="610"/>
      <c r="D56" s="611"/>
      <c r="E56" s="612"/>
      <c r="F56" s="610"/>
      <c r="G56" s="610"/>
      <c r="H56" s="613"/>
      <c r="I56" s="610"/>
      <c r="J56" s="610"/>
      <c r="K56" s="610"/>
      <c r="L56" s="610"/>
      <c r="M56" s="610"/>
      <c r="N56" s="729"/>
      <c r="O56" s="614"/>
    </row>
    <row r="57" spans="1:15" x14ac:dyDescent="0.2">
      <c r="A57" s="651">
        <v>1</v>
      </c>
      <c r="B57" s="649" t="s">
        <v>1328</v>
      </c>
      <c r="C57" s="417" t="s">
        <v>1329</v>
      </c>
      <c r="D57" s="417" t="s">
        <v>1173</v>
      </c>
      <c r="E57" s="418" t="s">
        <v>268</v>
      </c>
      <c r="F57" s="429" t="s">
        <v>1436</v>
      </c>
      <c r="G57" s="419"/>
      <c r="H57" s="430"/>
      <c r="I57" s="419"/>
      <c r="J57" s="419">
        <f>200/2</f>
        <v>100</v>
      </c>
      <c r="K57" s="419"/>
      <c r="L57" s="91">
        <v>200</v>
      </c>
      <c r="M57" s="100">
        <v>400</v>
      </c>
      <c r="N57" s="331">
        <f>SUM(G57:M57)</f>
        <v>700</v>
      </c>
      <c r="O57" s="179"/>
    </row>
    <row r="58" spans="1:15" x14ac:dyDescent="0.2">
      <c r="A58" s="651"/>
      <c r="B58" s="644" t="s">
        <v>1437</v>
      </c>
      <c r="C58" s="144" t="s">
        <v>1413</v>
      </c>
      <c r="D58" s="144" t="s">
        <v>1179</v>
      </c>
      <c r="E58" s="145" t="s">
        <v>1337</v>
      </c>
      <c r="F58" s="427" t="s">
        <v>1436</v>
      </c>
      <c r="G58" s="91"/>
      <c r="H58" s="91"/>
      <c r="I58" s="91"/>
      <c r="J58" s="91"/>
      <c r="K58" s="91"/>
      <c r="L58" s="91">
        <v>0</v>
      </c>
      <c r="M58" s="91"/>
      <c r="N58" s="331">
        <f>SUM(G58:M58)</f>
        <v>0</v>
      </c>
      <c r="O58" s="179"/>
    </row>
    <row r="59" spans="1:15" x14ac:dyDescent="0.2">
      <c r="A59" s="651"/>
      <c r="B59" s="646" t="s">
        <v>1266</v>
      </c>
      <c r="C59" s="419" t="s">
        <v>1331</v>
      </c>
      <c r="D59" s="419" t="s">
        <v>1191</v>
      </c>
      <c r="E59" s="428" t="s">
        <v>251</v>
      </c>
      <c r="F59" s="429" t="s">
        <v>1330</v>
      </c>
      <c r="G59" s="419"/>
      <c r="H59" s="419"/>
      <c r="I59" s="419"/>
      <c r="J59" s="419">
        <v>0</v>
      </c>
      <c r="K59" s="419"/>
      <c r="L59" s="419"/>
      <c r="M59" s="91">
        <v>0</v>
      </c>
      <c r="N59" s="331">
        <f t="shared" ref="N59" si="3">SUM(G59:M59)</f>
        <v>0</v>
      </c>
      <c r="O59" s="179"/>
    </row>
    <row r="60" spans="1:15" x14ac:dyDescent="0.2">
      <c r="A60" s="653"/>
      <c r="B60" s="610"/>
      <c r="C60" s="610"/>
      <c r="D60" s="611"/>
      <c r="E60" s="612"/>
      <c r="F60" s="610"/>
      <c r="G60" s="610"/>
      <c r="H60" s="613"/>
      <c r="I60" s="610"/>
      <c r="J60" s="610"/>
      <c r="K60" s="610"/>
      <c r="L60" s="610"/>
      <c r="M60" s="610"/>
      <c r="N60" s="728"/>
      <c r="O60" s="614"/>
    </row>
    <row r="61" spans="1:15" x14ac:dyDescent="0.2">
      <c r="A61" s="659"/>
      <c r="B61" s="649" t="s">
        <v>1328</v>
      </c>
      <c r="C61" s="417" t="s">
        <v>1329</v>
      </c>
      <c r="D61" s="417" t="s">
        <v>1173</v>
      </c>
      <c r="E61" s="418" t="s">
        <v>268</v>
      </c>
      <c r="F61" s="429" t="s">
        <v>1330</v>
      </c>
      <c r="G61" s="419"/>
      <c r="H61" s="430"/>
      <c r="I61" s="419"/>
      <c r="J61" s="419">
        <v>200</v>
      </c>
      <c r="K61" s="419"/>
      <c r="L61" s="419"/>
      <c r="M61" s="430"/>
      <c r="N61" s="582">
        <f t="shared" ref="N61:N62" si="4">SUM(G61:M61)</f>
        <v>200</v>
      </c>
      <c r="O61" s="431"/>
    </row>
    <row r="62" spans="1:15" x14ac:dyDescent="0.2">
      <c r="A62" s="659"/>
      <c r="B62" s="646" t="s">
        <v>1266</v>
      </c>
      <c r="C62" s="419" t="s">
        <v>1331</v>
      </c>
      <c r="D62" s="419" t="s">
        <v>1191</v>
      </c>
      <c r="E62" s="428" t="s">
        <v>251</v>
      </c>
      <c r="F62" s="429" t="s">
        <v>1330</v>
      </c>
      <c r="G62" s="419"/>
      <c r="H62" s="419"/>
      <c r="I62" s="419"/>
      <c r="J62" s="419">
        <v>0</v>
      </c>
      <c r="K62" s="419"/>
      <c r="L62" s="419"/>
      <c r="M62" s="419"/>
      <c r="N62" s="582">
        <f t="shared" si="4"/>
        <v>0</v>
      </c>
      <c r="O62" s="431"/>
    </row>
    <row r="63" spans="1:15" x14ac:dyDescent="0.2">
      <c r="D63" s="129"/>
    </row>
    <row r="64" spans="1:15" x14ac:dyDescent="0.2">
      <c r="D64" s="129"/>
    </row>
    <row r="65" spans="1:18" x14ac:dyDescent="0.2">
      <c r="D65" s="129"/>
    </row>
    <row r="66" spans="1:18" x14ac:dyDescent="0.2">
      <c r="D66" s="129"/>
    </row>
    <row r="67" spans="1:18" s="261" customFormat="1" x14ac:dyDescent="0.2">
      <c r="A67" s="641"/>
      <c r="B67" s="110"/>
      <c r="C67" s="110"/>
      <c r="D67" s="129"/>
      <c r="F67" s="110"/>
      <c r="G67" s="110"/>
      <c r="H67" s="110"/>
      <c r="I67" s="110"/>
      <c r="J67" s="110"/>
      <c r="K67" s="110"/>
      <c r="L67" s="110"/>
      <c r="M67" s="110"/>
      <c r="N67" s="110"/>
      <c r="O67" s="278"/>
      <c r="P67" s="110"/>
      <c r="Q67" s="110"/>
      <c r="R67" s="110"/>
    </row>
    <row r="68" spans="1:18" s="261" customFormat="1" x14ac:dyDescent="0.2">
      <c r="A68" s="641"/>
      <c r="B68" s="190"/>
      <c r="C68" s="190"/>
      <c r="D68" s="190"/>
      <c r="E68" s="194"/>
      <c r="F68" s="190"/>
      <c r="G68" s="190"/>
      <c r="H68" s="190"/>
      <c r="I68" s="190"/>
      <c r="J68" s="190"/>
      <c r="K68" s="190"/>
      <c r="L68" s="190"/>
      <c r="M68" s="190"/>
      <c r="N68" s="191"/>
      <c r="O68" s="192"/>
      <c r="P68" s="110"/>
      <c r="Q68" s="110"/>
      <c r="R68" s="110"/>
    </row>
    <row r="69" spans="1:18" s="261" customFormat="1" x14ac:dyDescent="0.2">
      <c r="A69" s="641"/>
      <c r="B69" s="190"/>
      <c r="C69" s="190"/>
      <c r="D69" s="190"/>
      <c r="E69" s="194"/>
      <c r="F69" s="190"/>
      <c r="G69" s="189"/>
      <c r="H69" s="190"/>
      <c r="I69" s="190"/>
      <c r="J69" s="190"/>
      <c r="K69" s="190"/>
      <c r="L69" s="190"/>
      <c r="M69" s="190"/>
      <c r="N69" s="191"/>
      <c r="O69" s="192"/>
      <c r="P69" s="110"/>
      <c r="Q69" s="110"/>
      <c r="R69" s="110"/>
    </row>
    <row r="70" spans="1:18" s="261" customFormat="1" x14ac:dyDescent="0.2">
      <c r="A70" s="641"/>
      <c r="B70" s="190"/>
      <c r="C70" s="190"/>
      <c r="D70" s="190"/>
      <c r="E70" s="194"/>
      <c r="F70" s="190"/>
      <c r="G70" s="189"/>
      <c r="H70" s="193"/>
      <c r="I70" s="190"/>
      <c r="J70" s="190"/>
      <c r="K70" s="190"/>
      <c r="L70" s="190"/>
      <c r="M70" s="190"/>
      <c r="N70" s="193"/>
      <c r="O70" s="194"/>
      <c r="P70" s="110"/>
      <c r="Q70" s="110"/>
      <c r="R70" s="110"/>
    </row>
    <row r="71" spans="1:18" s="261" customFormat="1" x14ac:dyDescent="0.2">
      <c r="A71" s="641"/>
      <c r="B71" s="195"/>
      <c r="C71" s="195"/>
      <c r="D71" s="195"/>
      <c r="E71" s="262"/>
      <c r="F71" s="190"/>
      <c r="G71" s="196"/>
      <c r="H71" s="195"/>
      <c r="I71" s="193"/>
      <c r="J71" s="193"/>
      <c r="K71" s="193"/>
      <c r="L71" s="193"/>
      <c r="M71" s="193"/>
      <c r="N71" s="193"/>
      <c r="O71" s="195"/>
      <c r="P71" s="110"/>
      <c r="Q71" s="110"/>
      <c r="R71" s="110"/>
    </row>
    <row r="72" spans="1:18" s="261" customFormat="1" x14ac:dyDescent="0.2">
      <c r="A72" s="641"/>
      <c r="B72" s="195"/>
      <c r="C72" s="195"/>
      <c r="D72" s="195"/>
      <c r="E72" s="262"/>
      <c r="F72" s="190"/>
      <c r="G72" s="195"/>
      <c r="H72" s="195"/>
      <c r="I72" s="193"/>
      <c r="J72" s="193"/>
      <c r="K72" s="193"/>
      <c r="L72" s="193"/>
      <c r="M72" s="193"/>
      <c r="N72" s="193"/>
      <c r="O72" s="195"/>
      <c r="P72" s="110"/>
      <c r="Q72" s="110"/>
      <c r="R72" s="110"/>
    </row>
    <row r="73" spans="1:18" s="261" customFormat="1" x14ac:dyDescent="0.2">
      <c r="A73" s="641"/>
      <c r="B73" s="110"/>
      <c r="C73" s="110"/>
      <c r="D73" s="129"/>
      <c r="F73" s="110"/>
      <c r="G73" s="110"/>
      <c r="H73" s="110"/>
      <c r="I73" s="110"/>
      <c r="J73" s="110"/>
      <c r="K73" s="110"/>
      <c r="L73" s="110"/>
      <c r="M73" s="110"/>
      <c r="N73" s="110"/>
      <c r="O73" s="278"/>
      <c r="P73" s="110"/>
      <c r="Q73" s="110"/>
      <c r="R73" s="110"/>
    </row>
    <row r="74" spans="1:18" s="261" customFormat="1" x14ac:dyDescent="0.2">
      <c r="A74" s="641"/>
      <c r="B74" s="110"/>
      <c r="C74" s="110"/>
      <c r="D74" s="129"/>
      <c r="F74" s="110"/>
      <c r="G74" s="110"/>
      <c r="H74" s="110"/>
      <c r="I74" s="110"/>
      <c r="J74" s="110"/>
      <c r="K74" s="110"/>
      <c r="L74" s="110"/>
      <c r="M74" s="110"/>
      <c r="N74" s="110"/>
      <c r="O74" s="278"/>
      <c r="P74" s="110"/>
      <c r="Q74" s="110"/>
      <c r="R74" s="110"/>
    </row>
    <row r="75" spans="1:18" s="261" customFormat="1" x14ac:dyDescent="0.2">
      <c r="A75" s="641"/>
      <c r="B75" s="110"/>
      <c r="C75" s="110"/>
      <c r="D75" s="129"/>
      <c r="F75" s="110"/>
      <c r="G75" s="110"/>
      <c r="H75" s="110"/>
      <c r="I75" s="110"/>
      <c r="J75" s="110"/>
      <c r="K75" s="110"/>
      <c r="L75" s="110"/>
      <c r="M75" s="110"/>
      <c r="N75" s="110"/>
      <c r="O75" s="278"/>
      <c r="P75" s="110"/>
      <c r="Q75" s="110"/>
      <c r="R75" s="110"/>
    </row>
    <row r="76" spans="1:18" s="261" customFormat="1" x14ac:dyDescent="0.2">
      <c r="A76" s="641"/>
      <c r="B76" s="110"/>
      <c r="C76" s="110"/>
      <c r="D76" s="129"/>
      <c r="F76" s="110"/>
      <c r="G76" s="110"/>
      <c r="H76" s="110"/>
      <c r="I76" s="110"/>
      <c r="J76" s="110"/>
      <c r="K76" s="110"/>
      <c r="L76" s="110"/>
      <c r="M76" s="110"/>
      <c r="N76" s="110"/>
      <c r="O76" s="278"/>
      <c r="P76" s="110"/>
      <c r="Q76" s="110"/>
      <c r="R76" s="110"/>
    </row>
    <row r="77" spans="1:18" s="261" customFormat="1" x14ac:dyDescent="0.2">
      <c r="A77" s="641"/>
      <c r="B77" s="110"/>
      <c r="C77" s="110"/>
      <c r="D77" s="129"/>
      <c r="F77" s="110"/>
      <c r="G77" s="110"/>
      <c r="H77" s="110"/>
      <c r="I77" s="110"/>
      <c r="J77" s="110"/>
      <c r="K77" s="110"/>
      <c r="L77" s="110"/>
      <c r="M77" s="110"/>
      <c r="N77" s="110"/>
      <c r="O77" s="278"/>
      <c r="P77" s="110"/>
      <c r="Q77" s="110"/>
      <c r="R77" s="110"/>
    </row>
    <row r="78" spans="1:18" s="261" customFormat="1" x14ac:dyDescent="0.2">
      <c r="A78" s="641"/>
      <c r="B78" s="110"/>
      <c r="C78" s="110"/>
      <c r="D78" s="129"/>
      <c r="F78" s="110"/>
      <c r="G78" s="110"/>
      <c r="H78" s="110"/>
      <c r="I78" s="110"/>
      <c r="J78" s="110"/>
      <c r="K78" s="110"/>
      <c r="L78" s="110"/>
      <c r="M78" s="110"/>
      <c r="N78" s="110"/>
      <c r="O78" s="278"/>
      <c r="P78" s="110"/>
      <c r="Q78" s="110"/>
      <c r="R78" s="110"/>
    </row>
    <row r="79" spans="1:18" s="261" customFormat="1" x14ac:dyDescent="0.2">
      <c r="A79" s="641"/>
      <c r="B79" s="110"/>
      <c r="C79" s="110"/>
      <c r="D79" s="129"/>
      <c r="F79" s="110"/>
      <c r="G79" s="110"/>
      <c r="H79" s="110"/>
      <c r="I79" s="110"/>
      <c r="J79" s="110"/>
      <c r="K79" s="110"/>
      <c r="L79" s="110"/>
      <c r="M79" s="110"/>
      <c r="N79" s="110"/>
      <c r="O79" s="278"/>
      <c r="P79" s="110"/>
      <c r="Q79" s="110"/>
      <c r="R79" s="110"/>
    </row>
    <row r="80" spans="1:18" s="261" customFormat="1" x14ac:dyDescent="0.2">
      <c r="A80" s="641"/>
      <c r="B80" s="110"/>
      <c r="C80" s="110"/>
      <c r="D80" s="129"/>
      <c r="F80" s="110"/>
      <c r="G80" s="110"/>
      <c r="H80" s="110"/>
      <c r="I80" s="110"/>
      <c r="J80" s="110"/>
      <c r="K80" s="110"/>
      <c r="L80" s="110"/>
      <c r="M80" s="110"/>
      <c r="N80" s="110"/>
      <c r="O80" s="278"/>
      <c r="P80" s="110"/>
      <c r="Q80" s="110"/>
      <c r="R80" s="110"/>
    </row>
    <row r="81" spans="1:18" s="261" customFormat="1" x14ac:dyDescent="0.2">
      <c r="A81" s="641"/>
      <c r="B81" s="110"/>
      <c r="C81" s="110"/>
      <c r="D81" s="129"/>
      <c r="F81" s="110"/>
      <c r="G81" s="110"/>
      <c r="H81" s="110"/>
      <c r="I81" s="110"/>
      <c r="J81" s="110"/>
      <c r="K81" s="110"/>
      <c r="L81" s="110"/>
      <c r="M81" s="110"/>
      <c r="N81" s="110"/>
      <c r="O81" s="278"/>
      <c r="P81" s="110"/>
      <c r="Q81" s="110"/>
      <c r="R81" s="110"/>
    </row>
    <row r="82" spans="1:18" s="261" customFormat="1" x14ac:dyDescent="0.2">
      <c r="A82" s="641"/>
      <c r="B82" s="110"/>
      <c r="C82" s="110"/>
      <c r="D82" s="129"/>
      <c r="F82" s="110"/>
      <c r="G82" s="110"/>
      <c r="H82" s="110"/>
      <c r="I82" s="110"/>
      <c r="J82" s="110"/>
      <c r="K82" s="110"/>
      <c r="L82" s="110"/>
      <c r="M82" s="110"/>
      <c r="N82" s="110"/>
      <c r="O82" s="278"/>
      <c r="P82" s="110"/>
      <c r="Q82" s="110"/>
      <c r="R82" s="110"/>
    </row>
    <row r="83" spans="1:18" s="261" customFormat="1" x14ac:dyDescent="0.2">
      <c r="A83" s="641"/>
      <c r="B83" s="110"/>
      <c r="C83" s="110"/>
      <c r="D83" s="129"/>
      <c r="F83" s="110"/>
      <c r="G83" s="110"/>
      <c r="H83" s="110"/>
      <c r="I83" s="110"/>
      <c r="J83" s="110"/>
      <c r="K83" s="110"/>
      <c r="L83" s="110"/>
      <c r="M83" s="110"/>
      <c r="N83" s="110"/>
      <c r="O83" s="278"/>
      <c r="P83" s="110"/>
      <c r="Q83" s="110"/>
      <c r="R83" s="110"/>
    </row>
    <row r="84" spans="1:18" s="261" customFormat="1" x14ac:dyDescent="0.2">
      <c r="A84" s="641"/>
      <c r="B84" s="110"/>
      <c r="C84" s="110"/>
      <c r="D84" s="129"/>
      <c r="F84" s="110"/>
      <c r="G84" s="110"/>
      <c r="H84" s="110"/>
      <c r="I84" s="110"/>
      <c r="J84" s="110"/>
      <c r="K84" s="110"/>
      <c r="L84" s="110"/>
      <c r="M84" s="110"/>
      <c r="N84" s="110"/>
      <c r="O84" s="278"/>
      <c r="P84" s="110"/>
      <c r="Q84" s="110"/>
      <c r="R84" s="110"/>
    </row>
    <row r="85" spans="1:18" s="261" customFormat="1" x14ac:dyDescent="0.2">
      <c r="A85" s="641"/>
      <c r="B85" s="110"/>
      <c r="C85" s="110"/>
      <c r="D85" s="129"/>
      <c r="F85" s="110"/>
      <c r="G85" s="110"/>
      <c r="H85" s="110"/>
      <c r="I85" s="110"/>
      <c r="J85" s="110"/>
      <c r="K85" s="110"/>
      <c r="L85" s="110"/>
      <c r="M85" s="110"/>
      <c r="N85" s="110"/>
      <c r="O85" s="278"/>
      <c r="P85" s="110"/>
      <c r="Q85" s="110"/>
      <c r="R85" s="110"/>
    </row>
    <row r="86" spans="1:18" s="261" customFormat="1" x14ac:dyDescent="0.2">
      <c r="A86" s="641"/>
      <c r="B86" s="110"/>
      <c r="C86" s="110"/>
      <c r="D86" s="129"/>
      <c r="F86" s="110"/>
      <c r="G86" s="110"/>
      <c r="H86" s="110"/>
      <c r="I86" s="110"/>
      <c r="J86" s="110"/>
      <c r="K86" s="110"/>
      <c r="L86" s="110"/>
      <c r="M86" s="110"/>
      <c r="N86" s="110"/>
      <c r="O86" s="278"/>
      <c r="P86" s="110"/>
      <c r="Q86" s="110"/>
      <c r="R86" s="110"/>
    </row>
    <row r="87" spans="1:18" s="261" customFormat="1" x14ac:dyDescent="0.2">
      <c r="A87" s="641"/>
      <c r="B87" s="110"/>
      <c r="C87" s="110"/>
      <c r="D87" s="129"/>
      <c r="F87" s="110"/>
      <c r="G87" s="110"/>
      <c r="H87" s="110"/>
      <c r="I87" s="110"/>
      <c r="J87" s="110"/>
      <c r="K87" s="110"/>
      <c r="L87" s="110"/>
      <c r="M87" s="110"/>
      <c r="N87" s="110"/>
      <c r="O87" s="278"/>
      <c r="P87" s="110"/>
      <c r="Q87" s="110"/>
      <c r="R87" s="110"/>
    </row>
    <row r="88" spans="1:18" s="261" customFormat="1" x14ac:dyDescent="0.2">
      <c r="A88" s="641"/>
      <c r="B88" s="110"/>
      <c r="C88" s="110"/>
      <c r="D88" s="129"/>
      <c r="F88" s="110"/>
      <c r="G88" s="110"/>
      <c r="H88" s="110"/>
      <c r="I88" s="110"/>
      <c r="J88" s="110"/>
      <c r="K88" s="110"/>
      <c r="L88" s="110"/>
      <c r="M88" s="110"/>
      <c r="N88" s="110"/>
      <c r="O88" s="278"/>
      <c r="P88" s="110"/>
      <c r="Q88" s="110"/>
      <c r="R88" s="110"/>
    </row>
    <row r="89" spans="1:18" s="261" customFormat="1" x14ac:dyDescent="0.2">
      <c r="A89" s="641"/>
      <c r="B89" s="110"/>
      <c r="C89" s="110"/>
      <c r="D89" s="129"/>
      <c r="F89" s="110"/>
      <c r="G89" s="110"/>
      <c r="H89" s="110"/>
      <c r="I89" s="110"/>
      <c r="J89" s="110"/>
      <c r="K89" s="110"/>
      <c r="L89" s="110"/>
      <c r="M89" s="110"/>
      <c r="N89" s="110"/>
      <c r="O89" s="278"/>
      <c r="P89" s="110"/>
      <c r="Q89" s="110"/>
      <c r="R89" s="110"/>
    </row>
    <row r="90" spans="1:18" s="261" customFormat="1" x14ac:dyDescent="0.2">
      <c r="A90" s="641"/>
      <c r="B90" s="110"/>
      <c r="C90" s="110"/>
      <c r="D90" s="129"/>
      <c r="F90" s="110"/>
      <c r="G90" s="110"/>
      <c r="H90" s="110"/>
      <c r="I90" s="110"/>
      <c r="J90" s="110"/>
      <c r="K90" s="110"/>
      <c r="L90" s="110"/>
      <c r="M90" s="110"/>
      <c r="N90" s="110"/>
      <c r="O90" s="278"/>
      <c r="P90" s="110"/>
      <c r="Q90" s="110"/>
      <c r="R90" s="110"/>
    </row>
    <row r="91" spans="1:18" s="261" customFormat="1" x14ac:dyDescent="0.2">
      <c r="A91" s="641"/>
      <c r="B91" s="110"/>
      <c r="C91" s="110"/>
      <c r="D91" s="129"/>
      <c r="F91" s="110"/>
      <c r="G91" s="110"/>
      <c r="H91" s="110"/>
      <c r="I91" s="110"/>
      <c r="J91" s="110"/>
      <c r="K91" s="110"/>
      <c r="L91" s="110"/>
      <c r="M91" s="110"/>
      <c r="N91" s="110"/>
      <c r="O91" s="278"/>
      <c r="P91" s="110"/>
      <c r="Q91" s="110"/>
      <c r="R91" s="110"/>
    </row>
    <row r="92" spans="1:18" s="261" customFormat="1" x14ac:dyDescent="0.2">
      <c r="A92" s="641"/>
      <c r="B92" s="110"/>
      <c r="C92" s="110"/>
      <c r="D92" s="129"/>
      <c r="F92" s="110"/>
      <c r="G92" s="110"/>
      <c r="H92" s="110"/>
      <c r="I92" s="110"/>
      <c r="J92" s="110"/>
      <c r="K92" s="110"/>
      <c r="L92" s="110"/>
      <c r="M92" s="110"/>
      <c r="N92" s="110"/>
      <c r="O92" s="278"/>
      <c r="P92" s="110"/>
      <c r="Q92" s="110"/>
      <c r="R92" s="110"/>
    </row>
    <row r="93" spans="1:18" x14ac:dyDescent="0.2">
      <c r="D93" s="129"/>
    </row>
    <row r="94" spans="1:18" x14ac:dyDescent="0.2">
      <c r="D94" s="129"/>
    </row>
    <row r="95" spans="1:18" x14ac:dyDescent="0.2">
      <c r="D95" s="129"/>
    </row>
    <row r="96" spans="1:18" x14ac:dyDescent="0.2">
      <c r="D96" s="129"/>
    </row>
    <row r="97" spans="4:4" x14ac:dyDescent="0.2">
      <c r="D97" s="129"/>
    </row>
    <row r="98" spans="4:4" x14ac:dyDescent="0.2">
      <c r="D98" s="129"/>
    </row>
    <row r="99" spans="4:4" x14ac:dyDescent="0.2">
      <c r="D99" s="129"/>
    </row>
    <row r="100" spans="4:4" x14ac:dyDescent="0.2">
      <c r="D100" s="129"/>
    </row>
    <row r="101" spans="4:4" x14ac:dyDescent="0.2">
      <c r="D101" s="129"/>
    </row>
    <row r="102" spans="4:4" x14ac:dyDescent="0.2">
      <c r="D102" s="129"/>
    </row>
  </sheetData>
  <sortState ref="A47:O52">
    <sortCondition descending="1" ref="N47:N52"/>
    <sortCondition ref="B47:B52"/>
  </sortState>
  <mergeCells count="2">
    <mergeCell ref="C6:E6"/>
    <mergeCell ref="A1:O2"/>
  </mergeCells>
  <pageMargins left="0.39370078740157483" right="0.39370078740157483" top="0.39370078740157483" bottom="0.39370078740157483" header="0.51181102362204722" footer="0.51181102362204722"/>
  <pageSetup scale="80" orientation="landscape" r:id="rId1"/>
  <headerFooter alignWithMargins="0"/>
  <rowBreaks count="1" manualBreakCount="1">
    <brk id="5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T218"/>
  <sheetViews>
    <sheetView topLeftCell="A5" zoomScale="110" zoomScaleNormal="110" workbookViewId="0">
      <pane xSplit="2" ySplit="15" topLeftCell="C165" activePane="bottomRight" state="frozen"/>
      <selection activeCell="A5" sqref="A5"/>
      <selection pane="topRight" activeCell="C5" sqref="C5"/>
      <selection pane="bottomLeft" activeCell="A20" sqref="A20"/>
      <selection pane="bottomRight" activeCell="C178" sqref="C178"/>
    </sheetView>
  </sheetViews>
  <sheetFormatPr baseColWidth="10" defaultRowHeight="12.75" x14ac:dyDescent="0.2"/>
  <cols>
    <col min="1" max="1" width="22.7109375" customWidth="1"/>
    <col min="2" max="2" width="23" customWidth="1"/>
    <col min="4" max="4" width="22.7109375" customWidth="1"/>
    <col min="8" max="8" width="11.42578125" style="3"/>
    <col min="15" max="15" width="23.28515625" style="3" customWidth="1"/>
    <col min="16" max="16" width="11.42578125" style="213" customWidth="1"/>
  </cols>
  <sheetData>
    <row r="1" spans="1:16" ht="12.75" customHeight="1" x14ac:dyDescent="0.2">
      <c r="A1" s="937" t="s">
        <v>315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9"/>
    </row>
    <row r="2" spans="1:16" ht="13.5" customHeight="1" thickBot="1" x14ac:dyDescent="0.25">
      <c r="A2" s="938"/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9"/>
    </row>
    <row r="3" spans="1:16" ht="12.75" customHeight="1" x14ac:dyDescent="0.2">
      <c r="A3" s="11"/>
      <c r="B3" s="11"/>
      <c r="C3" s="11"/>
      <c r="D3" s="11"/>
      <c r="E3" s="927" t="s">
        <v>1051</v>
      </c>
      <c r="F3" s="928"/>
      <c r="G3" s="928"/>
      <c r="H3" s="928"/>
      <c r="I3" s="928"/>
      <c r="J3" s="928"/>
      <c r="K3" s="928"/>
      <c r="L3" s="928"/>
      <c r="M3" s="928"/>
      <c r="N3" s="929"/>
      <c r="O3" s="531"/>
      <c r="P3"/>
    </row>
    <row r="4" spans="1:16" ht="13.5" thickBot="1" x14ac:dyDescent="0.25">
      <c r="A4" s="379"/>
      <c r="B4" s="875" t="s">
        <v>770</v>
      </c>
      <c r="C4" s="875"/>
      <c r="D4" s="18"/>
      <c r="E4" s="930"/>
      <c r="F4" s="931"/>
      <c r="G4" s="931"/>
      <c r="H4" s="931"/>
      <c r="I4" s="931"/>
      <c r="J4" s="931"/>
      <c r="K4" s="931"/>
      <c r="L4" s="931"/>
      <c r="M4" s="931"/>
      <c r="N4" s="932"/>
      <c r="O4" s="531"/>
      <c r="P4"/>
    </row>
    <row r="5" spans="1:16" ht="12.75" customHeight="1" x14ac:dyDescent="0.2">
      <c r="A5" s="351"/>
      <c r="B5" s="352" t="s">
        <v>0</v>
      </c>
      <c r="C5" s="352"/>
      <c r="D5" s="241"/>
      <c r="E5" s="918" t="s">
        <v>1050</v>
      </c>
      <c r="F5" s="919"/>
      <c r="G5" s="919"/>
      <c r="H5" s="919"/>
      <c r="I5" s="919"/>
      <c r="J5" s="919"/>
      <c r="K5" s="919"/>
      <c r="L5" s="919"/>
      <c r="M5" s="919"/>
      <c r="N5" s="920"/>
      <c r="O5" s="532"/>
      <c r="P5"/>
    </row>
    <row r="6" spans="1:16" x14ac:dyDescent="0.2">
      <c r="A6" s="353"/>
      <c r="B6" s="335" t="s">
        <v>176</v>
      </c>
      <c r="C6" s="354"/>
      <c r="D6" s="242"/>
      <c r="E6" s="921"/>
      <c r="F6" s="922"/>
      <c r="G6" s="922"/>
      <c r="H6" s="922"/>
      <c r="I6" s="922"/>
      <c r="J6" s="922"/>
      <c r="K6" s="922"/>
      <c r="L6" s="922"/>
      <c r="M6" s="922"/>
      <c r="N6" s="923"/>
      <c r="O6" s="532"/>
      <c r="P6"/>
    </row>
    <row r="7" spans="1:16" x14ac:dyDescent="0.2">
      <c r="A7" s="355"/>
      <c r="B7" s="940" t="s">
        <v>550</v>
      </c>
      <c r="C7" s="941"/>
      <c r="D7" s="246"/>
      <c r="E7" s="921"/>
      <c r="F7" s="922"/>
      <c r="G7" s="922"/>
      <c r="H7" s="922"/>
      <c r="I7" s="922"/>
      <c r="J7" s="922"/>
      <c r="K7" s="922"/>
      <c r="L7" s="922"/>
      <c r="M7" s="922"/>
      <c r="N7" s="923"/>
      <c r="O7" s="532"/>
      <c r="P7"/>
    </row>
    <row r="8" spans="1:16" x14ac:dyDescent="0.2">
      <c r="A8" s="240" t="s">
        <v>288</v>
      </c>
      <c r="B8" s="337" t="s">
        <v>92</v>
      </c>
      <c r="C8" s="356"/>
      <c r="D8" s="245"/>
      <c r="E8" s="921"/>
      <c r="F8" s="922"/>
      <c r="G8" s="922"/>
      <c r="H8" s="922"/>
      <c r="I8" s="922"/>
      <c r="J8" s="922"/>
      <c r="K8" s="922"/>
      <c r="L8" s="922"/>
      <c r="M8" s="922"/>
      <c r="N8" s="923"/>
      <c r="O8" s="532"/>
      <c r="P8"/>
    </row>
    <row r="9" spans="1:16" x14ac:dyDescent="0.2">
      <c r="A9" s="354"/>
      <c r="B9" s="354"/>
      <c r="C9" s="354"/>
      <c r="D9" s="35"/>
      <c r="E9" s="921"/>
      <c r="F9" s="922"/>
      <c r="G9" s="922"/>
      <c r="H9" s="922"/>
      <c r="I9" s="922"/>
      <c r="J9" s="922"/>
      <c r="K9" s="922"/>
      <c r="L9" s="922"/>
      <c r="M9" s="922"/>
      <c r="N9" s="923"/>
      <c r="O9" s="532"/>
      <c r="P9"/>
    </row>
    <row r="10" spans="1:16" x14ac:dyDescent="0.2">
      <c r="A10" s="357" t="s">
        <v>706</v>
      </c>
      <c r="B10" s="361">
        <v>42822</v>
      </c>
      <c r="C10" s="354"/>
      <c r="D10" s="35"/>
      <c r="E10" s="921"/>
      <c r="F10" s="922"/>
      <c r="G10" s="922"/>
      <c r="H10" s="922"/>
      <c r="I10" s="922"/>
      <c r="J10" s="922"/>
      <c r="K10" s="922"/>
      <c r="L10" s="922"/>
      <c r="M10" s="922"/>
      <c r="N10" s="923"/>
      <c r="O10" s="532"/>
      <c r="P10"/>
    </row>
    <row r="11" spans="1:16" x14ac:dyDescent="0.2">
      <c r="A11" s="36"/>
      <c r="B11" s="36"/>
      <c r="C11" s="36"/>
      <c r="D11" s="35"/>
      <c r="E11" s="921"/>
      <c r="F11" s="922"/>
      <c r="G11" s="922"/>
      <c r="H11" s="922"/>
      <c r="I11" s="922"/>
      <c r="J11" s="922"/>
      <c r="K11" s="922"/>
      <c r="L11" s="922"/>
      <c r="M11" s="922"/>
      <c r="N11" s="923"/>
      <c r="O11" s="532"/>
      <c r="P11"/>
    </row>
    <row r="12" spans="1:16" x14ac:dyDescent="0.2">
      <c r="A12" s="36"/>
      <c r="B12" s="36"/>
      <c r="C12" s="36"/>
      <c r="D12" s="35"/>
      <c r="E12" s="921"/>
      <c r="F12" s="922"/>
      <c r="G12" s="922"/>
      <c r="H12" s="922"/>
      <c r="I12" s="922"/>
      <c r="J12" s="922"/>
      <c r="K12" s="922"/>
      <c r="L12" s="922"/>
      <c r="M12" s="922"/>
      <c r="N12" s="923"/>
      <c r="O12" s="532"/>
      <c r="P12"/>
    </row>
    <row r="13" spans="1:16" x14ac:dyDescent="0.2">
      <c r="A13" s="36"/>
      <c r="B13" s="36"/>
      <c r="C13" s="36"/>
      <c r="D13" s="35"/>
      <c r="E13" s="921"/>
      <c r="F13" s="922"/>
      <c r="G13" s="922"/>
      <c r="H13" s="922"/>
      <c r="I13" s="922"/>
      <c r="J13" s="922"/>
      <c r="K13" s="922"/>
      <c r="L13" s="922"/>
      <c r="M13" s="922"/>
      <c r="N13" s="923"/>
      <c r="O13" s="532"/>
      <c r="P13"/>
    </row>
    <row r="14" spans="1:16" ht="13.5" thickBot="1" x14ac:dyDescent="0.25">
      <c r="A14" s="36"/>
      <c r="B14" s="36"/>
      <c r="C14" s="36"/>
      <c r="D14" s="35"/>
      <c r="E14" s="924"/>
      <c r="F14" s="925"/>
      <c r="G14" s="925"/>
      <c r="H14" s="925"/>
      <c r="I14" s="925"/>
      <c r="J14" s="925"/>
      <c r="K14" s="925"/>
      <c r="L14" s="925"/>
      <c r="M14" s="925"/>
      <c r="N14" s="926"/>
      <c r="O14" s="532"/>
      <c r="P14"/>
    </row>
    <row r="15" spans="1:16" ht="12.75" customHeight="1" x14ac:dyDescent="0.2">
      <c r="A15" s="36"/>
      <c r="B15" s="36"/>
      <c r="C15" s="36"/>
      <c r="D15" s="35"/>
      <c r="E15" s="910" t="s">
        <v>472</v>
      </c>
      <c r="F15" s="911"/>
      <c r="G15" s="911"/>
      <c r="H15" s="911"/>
      <c r="I15" s="911"/>
      <c r="J15" s="911"/>
      <c r="K15" s="911"/>
      <c r="L15" s="911"/>
      <c r="M15" s="911"/>
      <c r="N15" s="912"/>
      <c r="O15" s="533"/>
      <c r="P15"/>
    </row>
    <row r="16" spans="1:16" ht="13.5" customHeight="1" thickBot="1" x14ac:dyDescent="0.25">
      <c r="A16" s="36"/>
      <c r="B16" s="36"/>
      <c r="C16" s="36"/>
      <c r="D16" s="35"/>
      <c r="E16" s="913" t="s">
        <v>473</v>
      </c>
      <c r="F16" s="914"/>
      <c r="G16" s="914"/>
      <c r="H16" s="914"/>
      <c r="I16" s="914"/>
      <c r="J16" s="914"/>
      <c r="K16" s="914"/>
      <c r="L16" s="914"/>
      <c r="M16" s="914"/>
      <c r="N16" s="915"/>
      <c r="O16" s="534"/>
      <c r="P16"/>
    </row>
    <row r="17" spans="1:17" ht="13.5" thickBot="1" x14ac:dyDescent="0.25">
      <c r="A17" s="36"/>
      <c r="B17" s="36"/>
      <c r="C17" s="36"/>
      <c r="D17" s="32"/>
      <c r="E17" s="39"/>
      <c r="F17" s="39"/>
      <c r="G17" s="40"/>
      <c r="H17" s="40"/>
      <c r="I17" s="40"/>
      <c r="J17" s="40"/>
      <c r="K17" s="35"/>
      <c r="L17" s="19"/>
      <c r="M17" s="19"/>
      <c r="N17" s="460"/>
      <c r="O17" s="41"/>
      <c r="P17" s="212"/>
    </row>
    <row r="18" spans="1:17" ht="13.5" thickBot="1" x14ac:dyDescent="0.25">
      <c r="A18" s="229" t="s">
        <v>4</v>
      </c>
      <c r="B18" s="230" t="s">
        <v>5</v>
      </c>
      <c r="C18" s="230" t="s">
        <v>140</v>
      </c>
      <c r="D18" s="324" t="s">
        <v>6</v>
      </c>
      <c r="E18" s="321" t="s">
        <v>551</v>
      </c>
      <c r="F18" s="524" t="s">
        <v>1012</v>
      </c>
      <c r="G18" s="230" t="s">
        <v>111</v>
      </c>
      <c r="H18" s="390" t="s">
        <v>809</v>
      </c>
      <c r="I18" s="385" t="s">
        <v>811</v>
      </c>
      <c r="J18" s="385" t="s">
        <v>812</v>
      </c>
      <c r="K18" s="385" t="s">
        <v>813</v>
      </c>
      <c r="L18" s="247" t="s">
        <v>113</v>
      </c>
      <c r="M18" s="230" t="s">
        <v>471</v>
      </c>
      <c r="N18" s="935" t="s">
        <v>166</v>
      </c>
      <c r="O18" s="936"/>
      <c r="P18"/>
    </row>
    <row r="19" spans="1:17" x14ac:dyDescent="0.2">
      <c r="A19" s="593" t="s">
        <v>474</v>
      </c>
      <c r="B19" s="594"/>
      <c r="C19" s="594" t="s">
        <v>141</v>
      </c>
      <c r="D19" s="595" t="s">
        <v>109</v>
      </c>
      <c r="E19" s="596" t="s">
        <v>194</v>
      </c>
      <c r="F19" s="597">
        <v>1</v>
      </c>
      <c r="G19" s="594">
        <v>2</v>
      </c>
      <c r="H19" s="598">
        <v>3</v>
      </c>
      <c r="I19" s="598">
        <v>4</v>
      </c>
      <c r="J19" s="598">
        <v>5</v>
      </c>
      <c r="K19" s="598">
        <v>6</v>
      </c>
      <c r="L19" s="594">
        <v>7</v>
      </c>
      <c r="M19" s="594"/>
      <c r="N19" s="599"/>
      <c r="O19" s="595"/>
      <c r="P19"/>
    </row>
    <row r="20" spans="1:17" s="173" customFormat="1" x14ac:dyDescent="0.2">
      <c r="A20" s="91" t="s">
        <v>995</v>
      </c>
      <c r="B20" s="91" t="s">
        <v>26</v>
      </c>
      <c r="C20" s="91" t="s">
        <v>446</v>
      </c>
      <c r="D20" s="89" t="s">
        <v>68</v>
      </c>
      <c r="E20" s="91"/>
      <c r="F20" s="91"/>
      <c r="G20" s="91"/>
      <c r="H20" s="106">
        <v>-100</v>
      </c>
      <c r="I20" s="106"/>
      <c r="J20" s="106"/>
      <c r="K20" s="106"/>
      <c r="L20" s="91"/>
      <c r="M20" s="91"/>
      <c r="N20" s="91"/>
      <c r="O20" s="91"/>
    </row>
    <row r="21" spans="1:17" x14ac:dyDescent="0.2">
      <c r="A21" s="268" t="s">
        <v>318</v>
      </c>
      <c r="B21" s="269" t="s">
        <v>54</v>
      </c>
      <c r="C21" s="276" t="s">
        <v>455</v>
      </c>
      <c r="D21" s="270"/>
      <c r="E21" s="322"/>
      <c r="F21" s="322"/>
      <c r="G21" s="325"/>
      <c r="H21" s="603"/>
      <c r="I21" s="325"/>
      <c r="J21" s="325"/>
      <c r="K21" s="269"/>
      <c r="L21" s="320"/>
      <c r="M21" s="299"/>
      <c r="N21" s="519" t="s">
        <v>288</v>
      </c>
      <c r="O21" s="600" t="s">
        <v>972</v>
      </c>
      <c r="P21" s="214"/>
      <c r="Q21" s="214"/>
    </row>
    <row r="22" spans="1:17" x14ac:dyDescent="0.2">
      <c r="A22" s="268" t="s">
        <v>1318</v>
      </c>
      <c r="B22" s="269" t="s">
        <v>1319</v>
      </c>
      <c r="C22" s="276" t="s">
        <v>509</v>
      </c>
      <c r="D22" s="270" t="s">
        <v>17</v>
      </c>
      <c r="E22" s="322"/>
      <c r="F22" s="322"/>
      <c r="G22" s="325"/>
      <c r="H22" s="602">
        <v>-73</v>
      </c>
      <c r="I22" s="325">
        <v>-73</v>
      </c>
      <c r="J22" s="325"/>
      <c r="K22" s="269"/>
      <c r="L22" s="320"/>
      <c r="M22" s="299"/>
      <c r="N22" s="519"/>
      <c r="O22" s="600"/>
      <c r="P22" s="214"/>
      <c r="Q22" s="214"/>
    </row>
    <row r="23" spans="1:17" x14ac:dyDescent="0.2">
      <c r="A23" s="268" t="s">
        <v>376</v>
      </c>
      <c r="B23" s="269" t="s">
        <v>31</v>
      </c>
      <c r="C23" s="276" t="s">
        <v>411</v>
      </c>
      <c r="D23" s="270" t="s">
        <v>17</v>
      </c>
      <c r="E23" s="322"/>
      <c r="F23" s="322"/>
      <c r="G23" s="325"/>
      <c r="H23" s="602">
        <v>-81</v>
      </c>
      <c r="I23" s="325">
        <v>-81</v>
      </c>
      <c r="J23" s="325"/>
      <c r="K23" s="269"/>
      <c r="L23" s="822"/>
      <c r="M23" s="299"/>
      <c r="N23" s="519"/>
      <c r="O23" s="600"/>
      <c r="P23" s="214"/>
      <c r="Q23" s="214"/>
    </row>
    <row r="24" spans="1:17" x14ac:dyDescent="0.2">
      <c r="A24" s="268" t="s">
        <v>626</v>
      </c>
      <c r="B24" s="269" t="s">
        <v>625</v>
      </c>
      <c r="C24" s="276" t="s">
        <v>544</v>
      </c>
      <c r="D24" s="270" t="s">
        <v>314</v>
      </c>
      <c r="E24" s="322"/>
      <c r="F24" s="322"/>
      <c r="G24" s="269"/>
      <c r="H24" s="269">
        <v>-60</v>
      </c>
      <c r="I24" s="269"/>
      <c r="J24" s="269"/>
      <c r="K24" s="269"/>
      <c r="L24" s="320"/>
      <c r="M24" s="299"/>
      <c r="N24" s="519"/>
      <c r="O24" s="536"/>
      <c r="P24" s="214"/>
      <c r="Q24" s="214"/>
    </row>
    <row r="25" spans="1:17" s="173" customFormat="1" x14ac:dyDescent="0.2">
      <c r="A25" s="224" t="s">
        <v>135</v>
      </c>
      <c r="B25" s="91" t="s">
        <v>57</v>
      </c>
      <c r="C25" s="91" t="s">
        <v>225</v>
      </c>
      <c r="D25" s="225" t="s">
        <v>269</v>
      </c>
      <c r="E25" s="469">
        <v>-90</v>
      </c>
      <c r="F25" s="382"/>
      <c r="G25" s="91">
        <v>-90</v>
      </c>
      <c r="H25" s="91"/>
      <c r="I25" s="91"/>
      <c r="J25" s="91"/>
      <c r="K25" s="91"/>
      <c r="L25" s="91">
        <v>-90</v>
      </c>
      <c r="M25" s="754" t="s">
        <v>1552</v>
      </c>
      <c r="N25" s="169"/>
      <c r="O25" s="287" t="s">
        <v>1031</v>
      </c>
    </row>
    <row r="26" spans="1:17" x14ac:dyDescent="0.2">
      <c r="A26" s="224" t="s">
        <v>135</v>
      </c>
      <c r="B26" s="91" t="s">
        <v>123</v>
      </c>
      <c r="C26" s="91" t="s">
        <v>151</v>
      </c>
      <c r="D26" s="225" t="s">
        <v>116</v>
      </c>
      <c r="E26" s="172"/>
      <c r="F26" s="172">
        <v>-90</v>
      </c>
      <c r="G26" s="91">
        <v>-100</v>
      </c>
      <c r="H26" s="91"/>
      <c r="I26" s="91"/>
      <c r="J26" s="91"/>
      <c r="K26" s="91"/>
      <c r="L26" s="91">
        <v>-100</v>
      </c>
      <c r="M26" s="89"/>
      <c r="N26" s="169"/>
      <c r="O26" s="536"/>
      <c r="P26"/>
    </row>
    <row r="27" spans="1:17" x14ac:dyDescent="0.2">
      <c r="A27" s="224" t="s">
        <v>1041</v>
      </c>
      <c r="B27" s="91" t="s">
        <v>1042</v>
      </c>
      <c r="C27" s="91" t="s">
        <v>1043</v>
      </c>
      <c r="D27" s="225" t="s">
        <v>268</v>
      </c>
      <c r="E27" s="172"/>
      <c r="F27" s="172"/>
      <c r="G27" s="91">
        <v>-81</v>
      </c>
      <c r="H27" s="91"/>
      <c r="I27" s="91">
        <v>-81</v>
      </c>
      <c r="J27" s="91">
        <v>-81</v>
      </c>
      <c r="K27" s="91"/>
      <c r="L27" s="91"/>
      <c r="M27" s="89"/>
      <c r="N27" s="169"/>
      <c r="O27" s="536"/>
      <c r="P27"/>
    </row>
    <row r="28" spans="1:17" s="173" customFormat="1" x14ac:dyDescent="0.2">
      <c r="A28" s="224" t="s">
        <v>540</v>
      </c>
      <c r="B28" s="91" t="s">
        <v>294</v>
      </c>
      <c r="C28" s="91" t="s">
        <v>507</v>
      </c>
      <c r="D28" s="225" t="s">
        <v>502</v>
      </c>
      <c r="E28" s="172"/>
      <c r="F28" s="172"/>
      <c r="G28" s="91"/>
      <c r="H28" s="91"/>
      <c r="I28" s="91"/>
      <c r="J28" s="91"/>
      <c r="K28" s="91"/>
      <c r="L28" s="91"/>
      <c r="M28" s="89"/>
      <c r="N28" s="169"/>
      <c r="O28" s="537"/>
    </row>
    <row r="29" spans="1:17" s="173" customFormat="1" x14ac:dyDescent="0.2">
      <c r="A29" s="224" t="s">
        <v>93</v>
      </c>
      <c r="B29" s="91" t="s">
        <v>521</v>
      </c>
      <c r="C29" s="91" t="s">
        <v>454</v>
      </c>
      <c r="D29" s="225" t="s">
        <v>314</v>
      </c>
      <c r="E29" s="172">
        <v>-66</v>
      </c>
      <c r="F29" s="172"/>
      <c r="G29" s="91">
        <v>-66</v>
      </c>
      <c r="H29" s="91"/>
      <c r="I29" s="91"/>
      <c r="J29" s="91"/>
      <c r="K29" s="91"/>
      <c r="L29" s="91"/>
      <c r="M29" s="89"/>
      <c r="N29" s="169"/>
      <c r="O29" s="537"/>
    </row>
    <row r="30" spans="1:17" s="173" customFormat="1" x14ac:dyDescent="0.2">
      <c r="A30" s="224" t="s">
        <v>862</v>
      </c>
      <c r="B30" s="91" t="s">
        <v>26</v>
      </c>
      <c r="C30" s="91" t="s">
        <v>442</v>
      </c>
      <c r="D30" s="225" t="s">
        <v>248</v>
      </c>
      <c r="E30" s="172"/>
      <c r="F30" s="172"/>
      <c r="G30" s="91"/>
      <c r="H30" s="91">
        <v>-81</v>
      </c>
      <c r="I30" s="91"/>
      <c r="J30" s="91"/>
      <c r="K30" s="91"/>
      <c r="L30" s="91"/>
      <c r="M30" s="89"/>
      <c r="N30" s="169"/>
      <c r="O30" s="537"/>
    </row>
    <row r="31" spans="1:17" s="173" customFormat="1" x14ac:dyDescent="0.2">
      <c r="A31" s="224" t="s">
        <v>686</v>
      </c>
      <c r="B31" s="91" t="s">
        <v>22</v>
      </c>
      <c r="C31" s="91" t="s">
        <v>144</v>
      </c>
      <c r="D31" s="225" t="s">
        <v>17</v>
      </c>
      <c r="E31" s="172"/>
      <c r="F31" s="172"/>
      <c r="G31" s="91"/>
      <c r="H31" s="91"/>
      <c r="I31" s="91"/>
      <c r="J31" s="91"/>
      <c r="K31" s="91"/>
      <c r="L31" s="91"/>
      <c r="M31" s="89"/>
      <c r="N31" s="169"/>
      <c r="O31" s="537"/>
    </row>
    <row r="32" spans="1:17" x14ac:dyDescent="0.2">
      <c r="A32" s="224" t="s">
        <v>398</v>
      </c>
      <c r="B32" s="91" t="s">
        <v>42</v>
      </c>
      <c r="C32" s="91" t="s">
        <v>157</v>
      </c>
      <c r="D32" s="225" t="s">
        <v>23</v>
      </c>
      <c r="E32" s="172"/>
      <c r="F32" s="172">
        <v>-81</v>
      </c>
      <c r="G32" s="413">
        <v>-81</v>
      </c>
      <c r="H32" s="604">
        <v>-81</v>
      </c>
      <c r="I32" s="413">
        <v>-81</v>
      </c>
      <c r="J32" s="413"/>
      <c r="K32" s="91"/>
      <c r="L32" s="106"/>
      <c r="M32" s="89"/>
      <c r="N32" s="169"/>
      <c r="O32" s="536"/>
      <c r="P32"/>
    </row>
    <row r="33" spans="1:17" x14ac:dyDescent="0.2">
      <c r="A33" s="224" t="s">
        <v>1323</v>
      </c>
      <c r="B33" s="91" t="s">
        <v>62</v>
      </c>
      <c r="C33" s="91" t="s">
        <v>154</v>
      </c>
      <c r="D33" s="225" t="s">
        <v>1324</v>
      </c>
      <c r="E33" s="172"/>
      <c r="F33" s="172"/>
      <c r="G33" s="413"/>
      <c r="H33" s="604">
        <v>-81</v>
      </c>
      <c r="I33" s="413"/>
      <c r="J33" s="413"/>
      <c r="K33" s="91"/>
      <c r="L33" s="106"/>
      <c r="M33" s="89"/>
      <c r="N33" s="169"/>
      <c r="O33" s="536"/>
      <c r="P33"/>
    </row>
    <row r="34" spans="1:17" x14ac:dyDescent="0.2">
      <c r="A34" s="224" t="s">
        <v>172</v>
      </c>
      <c r="B34" s="91" t="s">
        <v>193</v>
      </c>
      <c r="C34" s="91" t="s">
        <v>446</v>
      </c>
      <c r="D34" s="225" t="s">
        <v>101</v>
      </c>
      <c r="E34" s="172"/>
      <c r="F34" s="172"/>
      <c r="G34" s="91"/>
      <c r="H34" s="91"/>
      <c r="I34" s="91"/>
      <c r="J34" s="91"/>
      <c r="K34" s="91"/>
      <c r="L34" s="106"/>
      <c r="M34" s="89"/>
      <c r="N34" s="169"/>
      <c r="O34" s="536"/>
      <c r="P34"/>
    </row>
    <row r="35" spans="1:17" x14ac:dyDescent="0.2">
      <c r="A35" s="224" t="s">
        <v>172</v>
      </c>
      <c r="B35" s="91" t="s">
        <v>114</v>
      </c>
      <c r="C35" s="91" t="s">
        <v>188</v>
      </c>
      <c r="D35" s="225" t="s">
        <v>823</v>
      </c>
      <c r="E35" s="514">
        <v>-66</v>
      </c>
      <c r="F35" s="382"/>
      <c r="G35" s="526"/>
      <c r="H35" s="91"/>
      <c r="I35" s="91"/>
      <c r="J35" s="91">
        <v>-73</v>
      </c>
      <c r="K35" s="91"/>
      <c r="L35" s="91">
        <v>-73</v>
      </c>
      <c r="M35" s="89"/>
      <c r="N35" s="169"/>
      <c r="O35" s="287" t="s">
        <v>963</v>
      </c>
      <c r="P35"/>
    </row>
    <row r="36" spans="1:17" x14ac:dyDescent="0.2">
      <c r="A36" s="224" t="s">
        <v>1125</v>
      </c>
      <c r="B36" s="91" t="s">
        <v>62</v>
      </c>
      <c r="C36" s="91" t="s">
        <v>1481</v>
      </c>
      <c r="D36" s="225" t="s">
        <v>814</v>
      </c>
      <c r="E36" s="469"/>
      <c r="F36" s="469"/>
      <c r="G36" s="91"/>
      <c r="H36" s="91"/>
      <c r="I36" s="91"/>
      <c r="J36" s="91"/>
      <c r="K36" s="91" t="s">
        <v>1471</v>
      </c>
      <c r="L36" s="91"/>
      <c r="M36" s="89"/>
      <c r="N36" s="169"/>
      <c r="O36" s="287"/>
      <c r="P36"/>
    </row>
    <row r="37" spans="1:17" x14ac:dyDescent="0.2">
      <c r="A37" s="224" t="s">
        <v>975</v>
      </c>
      <c r="B37" s="91" t="s">
        <v>1013</v>
      </c>
      <c r="C37" s="91" t="s">
        <v>1222</v>
      </c>
      <c r="D37" s="225" t="s">
        <v>803</v>
      </c>
      <c r="E37" s="469"/>
      <c r="F37" s="469">
        <v>-66</v>
      </c>
      <c r="G37" s="91"/>
      <c r="H37" s="91"/>
      <c r="I37" s="91"/>
      <c r="J37" s="91">
        <v>-66</v>
      </c>
      <c r="K37" s="91"/>
      <c r="L37" s="91"/>
      <c r="M37" s="89"/>
      <c r="N37" s="169"/>
      <c r="O37" s="536"/>
      <c r="P37"/>
    </row>
    <row r="38" spans="1:17" x14ac:dyDescent="0.2">
      <c r="A38" s="224" t="s">
        <v>44</v>
      </c>
      <c r="B38" s="91" t="s">
        <v>65</v>
      </c>
      <c r="C38" s="91" t="s">
        <v>452</v>
      </c>
      <c r="D38" s="225" t="s">
        <v>58</v>
      </c>
      <c r="E38" s="172"/>
      <c r="F38" s="172"/>
      <c r="G38" s="100">
        <v>-73</v>
      </c>
      <c r="H38" s="100"/>
      <c r="I38" s="100"/>
      <c r="J38" s="100"/>
      <c r="K38" s="181"/>
      <c r="L38" s="106"/>
      <c r="M38" s="89"/>
      <c r="N38" s="169"/>
      <c r="O38" s="536"/>
      <c r="P38" s="214"/>
      <c r="Q38" s="214"/>
    </row>
    <row r="39" spans="1:17" s="173" customFormat="1" x14ac:dyDescent="0.2">
      <c r="A39" s="224" t="s">
        <v>44</v>
      </c>
      <c r="B39" s="91" t="s">
        <v>52</v>
      </c>
      <c r="C39" s="91" t="s">
        <v>156</v>
      </c>
      <c r="D39" s="225" t="s">
        <v>164</v>
      </c>
      <c r="E39" s="172"/>
      <c r="F39" s="172"/>
      <c r="G39" s="181"/>
      <c r="H39" s="605"/>
      <c r="I39" s="181"/>
      <c r="J39" s="181"/>
      <c r="K39" s="91"/>
      <c r="L39" s="106"/>
      <c r="M39" s="89" t="s">
        <v>1471</v>
      </c>
      <c r="N39" s="520" t="s">
        <v>288</v>
      </c>
      <c r="O39" s="287" t="s">
        <v>968</v>
      </c>
      <c r="P39" s="223"/>
      <c r="Q39" s="223"/>
    </row>
    <row r="40" spans="1:17" s="173" customFormat="1" x14ac:dyDescent="0.2">
      <c r="A40" s="224" t="s">
        <v>44</v>
      </c>
      <c r="B40" s="91" t="s">
        <v>889</v>
      </c>
      <c r="C40" s="91" t="s">
        <v>215</v>
      </c>
      <c r="D40" s="225" t="s">
        <v>43</v>
      </c>
      <c r="E40" s="172"/>
      <c r="F40" s="172"/>
      <c r="G40" s="181"/>
      <c r="H40" s="605"/>
      <c r="I40" s="181"/>
      <c r="J40" s="181">
        <v>-81</v>
      </c>
      <c r="K40" s="91"/>
      <c r="L40" s="106"/>
      <c r="M40" s="89"/>
      <c r="N40" s="518"/>
      <c r="O40" s="287"/>
      <c r="P40" s="223"/>
      <c r="Q40" s="223"/>
    </row>
    <row r="41" spans="1:17" s="173" customFormat="1" x14ac:dyDescent="0.2">
      <c r="A41" s="224" t="s">
        <v>44</v>
      </c>
      <c r="B41" s="91" t="s">
        <v>22</v>
      </c>
      <c r="C41" s="91" t="s">
        <v>147</v>
      </c>
      <c r="D41" s="225" t="s">
        <v>164</v>
      </c>
      <c r="E41" s="172"/>
      <c r="F41" s="172"/>
      <c r="G41" s="91"/>
      <c r="H41" s="91"/>
      <c r="I41" s="91"/>
      <c r="J41" s="91"/>
      <c r="K41" s="100"/>
      <c r="L41" s="100"/>
      <c r="M41" s="89"/>
      <c r="N41" s="169"/>
      <c r="O41" s="537"/>
      <c r="P41"/>
      <c r="Q41"/>
    </row>
    <row r="42" spans="1:17" s="173" customFormat="1" x14ac:dyDescent="0.2">
      <c r="A42" s="224" t="s">
        <v>1485</v>
      </c>
      <c r="B42" s="91" t="s">
        <v>207</v>
      </c>
      <c r="C42" s="91" t="s">
        <v>685</v>
      </c>
      <c r="D42" s="225" t="s">
        <v>490</v>
      </c>
      <c r="E42" s="172"/>
      <c r="F42" s="172"/>
      <c r="G42" s="91"/>
      <c r="H42" s="91"/>
      <c r="I42" s="91"/>
      <c r="J42" s="91"/>
      <c r="K42" s="100" t="s">
        <v>1471</v>
      </c>
      <c r="L42" s="100"/>
      <c r="M42" s="89"/>
      <c r="N42" s="169"/>
      <c r="O42" s="537"/>
      <c r="P42"/>
      <c r="Q42"/>
    </row>
    <row r="43" spans="1:17" s="173" customFormat="1" x14ac:dyDescent="0.2">
      <c r="A43" s="224" t="s">
        <v>199</v>
      </c>
      <c r="B43" s="91" t="s">
        <v>22</v>
      </c>
      <c r="C43" s="91" t="s">
        <v>200</v>
      </c>
      <c r="D43" s="225" t="s">
        <v>15</v>
      </c>
      <c r="E43" s="172"/>
      <c r="F43" s="172"/>
      <c r="G43" s="91"/>
      <c r="H43" s="91"/>
      <c r="I43" s="91"/>
      <c r="J43" s="91"/>
      <c r="K43" s="181"/>
      <c r="L43" s="106"/>
      <c r="M43" s="89"/>
      <c r="N43" s="169"/>
      <c r="O43" s="537"/>
    </row>
    <row r="44" spans="1:17" x14ac:dyDescent="0.2">
      <c r="A44" s="224" t="s">
        <v>86</v>
      </c>
      <c r="B44" s="91" t="s">
        <v>67</v>
      </c>
      <c r="C44" s="91" t="s">
        <v>161</v>
      </c>
      <c r="D44" s="225" t="s">
        <v>40</v>
      </c>
      <c r="E44" s="172"/>
      <c r="F44" s="172"/>
      <c r="G44" s="91"/>
      <c r="H44" s="91"/>
      <c r="I44" s="91"/>
      <c r="J44" s="91"/>
      <c r="K44" s="91"/>
      <c r="L44" s="106"/>
      <c r="M44" s="89" t="s">
        <v>1471</v>
      </c>
      <c r="N44" s="520" t="s">
        <v>288</v>
      </c>
      <c r="O44" s="287" t="s">
        <v>969</v>
      </c>
      <c r="P44"/>
    </row>
    <row r="45" spans="1:17" x14ac:dyDescent="0.2">
      <c r="A45" s="224" t="s">
        <v>254</v>
      </c>
      <c r="B45" s="91" t="s">
        <v>70</v>
      </c>
      <c r="C45" s="91" t="s">
        <v>467</v>
      </c>
      <c r="D45" s="225" t="s">
        <v>169</v>
      </c>
      <c r="E45" s="172"/>
      <c r="F45" s="172"/>
      <c r="G45" s="91"/>
      <c r="H45" s="91"/>
      <c r="I45" s="91"/>
      <c r="J45" s="91"/>
      <c r="K45" s="91"/>
      <c r="L45" s="106"/>
      <c r="M45" s="89"/>
      <c r="N45" s="169"/>
      <c r="O45" s="536"/>
      <c r="P45"/>
    </row>
    <row r="46" spans="1:17" x14ac:dyDescent="0.2">
      <c r="A46" s="224" t="s">
        <v>1298</v>
      </c>
      <c r="B46" s="91" t="s">
        <v>31</v>
      </c>
      <c r="C46" s="91" t="s">
        <v>188</v>
      </c>
      <c r="D46" s="225" t="s">
        <v>832</v>
      </c>
      <c r="E46" s="172"/>
      <c r="F46" s="172"/>
      <c r="G46" s="91"/>
      <c r="H46" s="91">
        <v>100</v>
      </c>
      <c r="I46" s="91">
        <v>100</v>
      </c>
      <c r="J46" s="91"/>
      <c r="K46" s="91"/>
      <c r="L46" s="106"/>
      <c r="M46" s="89"/>
      <c r="N46" s="169"/>
      <c r="O46" s="536"/>
      <c r="P46"/>
    </row>
    <row r="47" spans="1:17" x14ac:dyDescent="0.2">
      <c r="A47" s="224" t="s">
        <v>319</v>
      </c>
      <c r="B47" s="91" t="s">
        <v>255</v>
      </c>
      <c r="C47" s="91" t="s">
        <v>460</v>
      </c>
      <c r="D47" s="225" t="s">
        <v>17</v>
      </c>
      <c r="E47" s="171"/>
      <c r="F47" s="91"/>
      <c r="G47" s="91"/>
      <c r="H47" s="91"/>
      <c r="I47" s="91"/>
      <c r="J47" s="91"/>
      <c r="K47" s="91"/>
      <c r="L47" s="106"/>
      <c r="M47" s="89"/>
      <c r="N47" s="518"/>
      <c r="O47" s="287" t="s">
        <v>1028</v>
      </c>
      <c r="P47"/>
    </row>
    <row r="48" spans="1:17" x14ac:dyDescent="0.2">
      <c r="A48" s="224" t="s">
        <v>319</v>
      </c>
      <c r="B48" s="91" t="s">
        <v>245</v>
      </c>
      <c r="C48" s="91" t="s">
        <v>461</v>
      </c>
      <c r="D48" s="225" t="s">
        <v>17</v>
      </c>
      <c r="E48" s="514">
        <v>-90</v>
      </c>
      <c r="F48" s="382"/>
      <c r="G48" s="91">
        <v>-90</v>
      </c>
      <c r="H48" s="91"/>
      <c r="I48" s="91"/>
      <c r="J48" s="91"/>
      <c r="K48" s="91"/>
      <c r="L48" s="106"/>
      <c r="M48" s="89"/>
      <c r="N48" s="518"/>
      <c r="O48" s="287" t="s">
        <v>964</v>
      </c>
      <c r="P48"/>
    </row>
    <row r="49" spans="1:20" x14ac:dyDescent="0.2">
      <c r="A49" s="224" t="s">
        <v>71</v>
      </c>
      <c r="B49" s="91" t="s">
        <v>47</v>
      </c>
      <c r="C49" s="91" t="s">
        <v>146</v>
      </c>
      <c r="D49" s="225" t="s">
        <v>72</v>
      </c>
      <c r="E49" s="514">
        <v>-73</v>
      </c>
      <c r="F49" s="382">
        <v>-81</v>
      </c>
      <c r="G49" s="91">
        <v>-73</v>
      </c>
      <c r="H49" s="91">
        <v>-81</v>
      </c>
      <c r="I49" s="91"/>
      <c r="J49" s="91"/>
      <c r="K49" s="91"/>
      <c r="L49" s="106"/>
      <c r="M49" s="754" t="s">
        <v>1471</v>
      </c>
      <c r="N49" s="520" t="s">
        <v>288</v>
      </c>
      <c r="O49" s="287" t="s">
        <v>1029</v>
      </c>
      <c r="P49"/>
    </row>
    <row r="50" spans="1:20" x14ac:dyDescent="0.2">
      <c r="A50" s="224" t="s">
        <v>71</v>
      </c>
      <c r="B50" s="91" t="s">
        <v>994</v>
      </c>
      <c r="C50" s="91" t="s">
        <v>1390</v>
      </c>
      <c r="D50" s="225" t="s">
        <v>72</v>
      </c>
      <c r="E50" s="469"/>
      <c r="F50" s="469"/>
      <c r="G50" s="91"/>
      <c r="H50" s="91"/>
      <c r="I50" s="91">
        <v>-81</v>
      </c>
      <c r="J50" s="91"/>
      <c r="K50" s="91"/>
      <c r="L50" s="106"/>
      <c r="M50" s="89"/>
      <c r="N50" s="518"/>
      <c r="O50" s="287"/>
      <c r="P50"/>
    </row>
    <row r="51" spans="1:20" s="173" customFormat="1" x14ac:dyDescent="0.2">
      <c r="A51" s="224" t="s">
        <v>683</v>
      </c>
      <c r="B51" s="91" t="s">
        <v>52</v>
      </c>
      <c r="C51" s="91" t="s">
        <v>684</v>
      </c>
      <c r="D51" s="225" t="s">
        <v>190</v>
      </c>
      <c r="E51" s="172">
        <v>-66</v>
      </c>
      <c r="F51" s="172"/>
      <c r="G51" s="100"/>
      <c r="H51" s="100"/>
      <c r="I51" s="100"/>
      <c r="J51" s="100"/>
      <c r="K51" s="100"/>
      <c r="L51" s="100"/>
      <c r="M51" s="89"/>
      <c r="N51" s="169"/>
      <c r="O51" s="537"/>
    </row>
    <row r="52" spans="1:20" s="36" customFormat="1" x14ac:dyDescent="0.2">
      <c r="A52" s="226" t="s">
        <v>400</v>
      </c>
      <c r="B52" s="174" t="s">
        <v>67</v>
      </c>
      <c r="C52" s="174" t="s">
        <v>158</v>
      </c>
      <c r="D52" s="227" t="s">
        <v>402</v>
      </c>
      <c r="E52" s="172"/>
      <c r="F52" s="172"/>
      <c r="G52" s="109" t="s">
        <v>234</v>
      </c>
      <c r="H52" s="109"/>
      <c r="I52" s="109" t="s">
        <v>234</v>
      </c>
      <c r="J52" s="109"/>
      <c r="K52" s="109"/>
      <c r="L52" s="106" t="s">
        <v>1532</v>
      </c>
      <c r="M52" s="89"/>
      <c r="N52" s="169"/>
      <c r="O52" s="508"/>
      <c r="Q52" s="91"/>
      <c r="R52" s="91"/>
      <c r="S52" s="421"/>
      <c r="T52" s="89"/>
    </row>
    <row r="53" spans="1:20" s="36" customFormat="1" x14ac:dyDescent="0.2">
      <c r="A53" s="226" t="s">
        <v>1223</v>
      </c>
      <c r="B53" s="174" t="s">
        <v>65</v>
      </c>
      <c r="C53" s="174" t="s">
        <v>460</v>
      </c>
      <c r="D53" s="227" t="s">
        <v>190</v>
      </c>
      <c r="E53" s="172"/>
      <c r="F53" s="172"/>
      <c r="G53" s="109" t="s">
        <v>53</v>
      </c>
      <c r="H53" s="109"/>
      <c r="I53" s="109"/>
      <c r="J53" s="109"/>
      <c r="K53" s="109"/>
      <c r="L53" s="106"/>
      <c r="M53" s="89"/>
      <c r="N53" s="169"/>
      <c r="O53" s="508"/>
      <c r="Q53" s="190"/>
      <c r="R53" s="190"/>
      <c r="S53" s="578"/>
      <c r="T53" s="194"/>
    </row>
    <row r="54" spans="1:20" s="36" customFormat="1" x14ac:dyDescent="0.2">
      <c r="A54" s="224" t="s">
        <v>280</v>
      </c>
      <c r="B54" s="91" t="s">
        <v>279</v>
      </c>
      <c r="C54" s="91" t="s">
        <v>414</v>
      </c>
      <c r="D54" s="225" t="s">
        <v>823</v>
      </c>
      <c r="E54" s="172"/>
      <c r="F54" s="172">
        <v>-66</v>
      </c>
      <c r="G54" s="109"/>
      <c r="H54" s="109"/>
      <c r="I54" s="109"/>
      <c r="J54" s="109"/>
      <c r="K54" s="109"/>
      <c r="L54" s="106">
        <v>-66</v>
      </c>
      <c r="M54" s="89"/>
      <c r="N54" s="169"/>
      <c r="O54" s="287" t="s">
        <v>962</v>
      </c>
    </row>
    <row r="55" spans="1:20" s="36" customFormat="1" x14ac:dyDescent="0.2">
      <c r="A55" s="224" t="s">
        <v>1037</v>
      </c>
      <c r="B55" s="91" t="s">
        <v>1038</v>
      </c>
      <c r="C55" s="91" t="s">
        <v>1221</v>
      </c>
      <c r="D55" s="225" t="s">
        <v>190</v>
      </c>
      <c r="E55" s="172"/>
      <c r="F55" s="172"/>
      <c r="G55" s="109" t="s">
        <v>53</v>
      </c>
      <c r="H55" s="109"/>
      <c r="I55" s="109"/>
      <c r="J55" s="109"/>
      <c r="K55" s="109"/>
      <c r="L55" s="106"/>
      <c r="M55" s="89"/>
      <c r="N55" s="169"/>
      <c r="O55" s="508"/>
    </row>
    <row r="56" spans="1:20" s="36" customFormat="1" x14ac:dyDescent="0.2">
      <c r="A56" s="224" t="s">
        <v>625</v>
      </c>
      <c r="B56" s="91" t="s">
        <v>1398</v>
      </c>
      <c r="C56" s="91" t="s">
        <v>544</v>
      </c>
      <c r="D56" s="225" t="s">
        <v>268</v>
      </c>
      <c r="E56" s="172"/>
      <c r="F56" s="172"/>
      <c r="G56" s="109"/>
      <c r="H56" s="109"/>
      <c r="I56" s="109" t="s">
        <v>20</v>
      </c>
      <c r="J56" s="109" t="s">
        <v>51</v>
      </c>
      <c r="K56" s="109" t="s">
        <v>1471</v>
      </c>
      <c r="L56" s="106"/>
      <c r="M56" s="89"/>
      <c r="N56" s="169"/>
      <c r="O56" s="508"/>
    </row>
    <row r="57" spans="1:20" s="36" customFormat="1" x14ac:dyDescent="0.2">
      <c r="A57" s="226" t="s">
        <v>625</v>
      </c>
      <c r="B57" s="174" t="s">
        <v>626</v>
      </c>
      <c r="C57" s="174" t="s">
        <v>627</v>
      </c>
      <c r="D57" s="227" t="s">
        <v>314</v>
      </c>
      <c r="E57" s="172"/>
      <c r="F57" s="172"/>
      <c r="G57" s="109"/>
      <c r="H57" s="109"/>
      <c r="I57" s="109"/>
      <c r="J57" s="109"/>
      <c r="K57" s="109"/>
      <c r="L57" s="106">
        <v>-60</v>
      </c>
      <c r="M57" s="89"/>
      <c r="N57" s="169"/>
      <c r="O57" s="508"/>
    </row>
    <row r="58" spans="1:20" s="36" customFormat="1" x14ac:dyDescent="0.2">
      <c r="A58" s="224" t="s">
        <v>1011</v>
      </c>
      <c r="B58" s="91" t="s">
        <v>783</v>
      </c>
      <c r="C58" s="91" t="s">
        <v>414</v>
      </c>
      <c r="D58" s="225" t="s">
        <v>797</v>
      </c>
      <c r="E58" s="172"/>
      <c r="F58" s="172">
        <v>-66</v>
      </c>
      <c r="G58" s="109"/>
      <c r="H58" s="109"/>
      <c r="I58" s="109" t="s">
        <v>51</v>
      </c>
      <c r="J58" s="109"/>
      <c r="K58" s="109"/>
      <c r="L58" s="106"/>
      <c r="M58" s="89"/>
      <c r="N58" s="169"/>
      <c r="O58" s="508"/>
    </row>
    <row r="59" spans="1:20" s="36" customFormat="1" x14ac:dyDescent="0.2">
      <c r="A59" s="226" t="s">
        <v>257</v>
      </c>
      <c r="B59" s="174" t="s">
        <v>258</v>
      </c>
      <c r="C59" s="174" t="s">
        <v>436</v>
      </c>
      <c r="D59" s="227" t="s">
        <v>58</v>
      </c>
      <c r="E59" s="172"/>
      <c r="F59" s="172">
        <v>-100</v>
      </c>
      <c r="G59" s="109" t="s">
        <v>139</v>
      </c>
      <c r="H59" s="109" t="s">
        <v>139</v>
      </c>
      <c r="I59" s="109"/>
      <c r="J59" s="109"/>
      <c r="K59" s="109"/>
      <c r="L59" s="608"/>
      <c r="M59" s="754" t="s">
        <v>1471</v>
      </c>
      <c r="N59" s="169"/>
      <c r="O59" s="508"/>
    </row>
    <row r="60" spans="1:20" s="36" customFormat="1" x14ac:dyDescent="0.2">
      <c r="A60" s="226" t="s">
        <v>1480</v>
      </c>
      <c r="B60" s="174" t="s">
        <v>49</v>
      </c>
      <c r="C60" s="738" t="s">
        <v>1369</v>
      </c>
      <c r="D60" s="227" t="s">
        <v>314</v>
      </c>
      <c r="E60" s="172"/>
      <c r="F60" s="172"/>
      <c r="G60" s="109"/>
      <c r="H60" s="109"/>
      <c r="I60" s="109"/>
      <c r="J60" s="109"/>
      <c r="K60" s="109" t="s">
        <v>1471</v>
      </c>
      <c r="L60" s="106"/>
      <c r="M60" s="89"/>
      <c r="N60" s="169"/>
      <c r="O60" s="508"/>
    </row>
    <row r="61" spans="1:20" s="36" customFormat="1" x14ac:dyDescent="0.2">
      <c r="A61" s="226" t="s">
        <v>1015</v>
      </c>
      <c r="B61" s="174" t="s">
        <v>63</v>
      </c>
      <c r="C61" s="174" t="s">
        <v>1220</v>
      </c>
      <c r="D61" s="227" t="s">
        <v>824</v>
      </c>
      <c r="E61" s="172"/>
      <c r="F61" s="172">
        <v>-73</v>
      </c>
      <c r="G61" s="109"/>
      <c r="H61" s="109"/>
      <c r="I61" s="109"/>
      <c r="J61" s="109"/>
      <c r="K61" s="109"/>
      <c r="L61" s="106"/>
      <c r="M61" s="89"/>
      <c r="N61" s="169"/>
      <c r="O61" s="508"/>
    </row>
    <row r="62" spans="1:20" s="36" customFormat="1" x14ac:dyDescent="0.2">
      <c r="A62" s="226" t="s">
        <v>233</v>
      </c>
      <c r="B62" s="174" t="s">
        <v>54</v>
      </c>
      <c r="C62" s="174" t="s">
        <v>510</v>
      </c>
      <c r="D62" s="227" t="s">
        <v>48</v>
      </c>
      <c r="E62" s="172"/>
      <c r="F62" s="172"/>
      <c r="G62" s="109" t="s">
        <v>53</v>
      </c>
      <c r="H62" s="109"/>
      <c r="I62" s="109"/>
      <c r="J62" s="109"/>
      <c r="K62" s="109"/>
      <c r="L62" s="106"/>
      <c r="M62" s="89"/>
      <c r="N62" s="169"/>
      <c r="O62" s="508"/>
    </row>
    <row r="63" spans="1:20" x14ac:dyDescent="0.2">
      <c r="A63" s="224" t="s">
        <v>90</v>
      </c>
      <c r="B63" s="91" t="s">
        <v>377</v>
      </c>
      <c r="C63" s="91" t="s">
        <v>225</v>
      </c>
      <c r="D63" s="225" t="s">
        <v>58</v>
      </c>
      <c r="E63" s="514">
        <v>-81</v>
      </c>
      <c r="F63" s="382"/>
      <c r="G63" s="91">
        <v>-81</v>
      </c>
      <c r="H63" s="91"/>
      <c r="I63" s="91"/>
      <c r="J63" s="91"/>
      <c r="K63" s="91"/>
      <c r="L63" s="608"/>
      <c r="M63" s="754" t="s">
        <v>1471</v>
      </c>
      <c r="N63" s="169"/>
      <c r="O63" s="287" t="s">
        <v>963</v>
      </c>
      <c r="P63"/>
    </row>
    <row r="64" spans="1:20" x14ac:dyDescent="0.2">
      <c r="A64" s="224" t="s">
        <v>102</v>
      </c>
      <c r="B64" s="91" t="s">
        <v>204</v>
      </c>
      <c r="C64" s="601">
        <v>42552</v>
      </c>
      <c r="D64" s="225" t="s">
        <v>58</v>
      </c>
      <c r="E64" s="469"/>
      <c r="F64" s="382"/>
      <c r="G64" s="91"/>
      <c r="H64" s="91">
        <v>-66</v>
      </c>
      <c r="I64" s="91"/>
      <c r="J64" s="91"/>
      <c r="K64" s="91" t="s">
        <v>1471</v>
      </c>
      <c r="L64" s="106"/>
      <c r="M64" s="89"/>
      <c r="N64" s="169"/>
      <c r="O64" s="287"/>
      <c r="P64"/>
    </row>
    <row r="65" spans="1:16" x14ac:dyDescent="0.2">
      <c r="A65" s="224" t="s">
        <v>1366</v>
      </c>
      <c r="B65" s="91" t="s">
        <v>45</v>
      </c>
      <c r="C65" s="601" t="s">
        <v>1403</v>
      </c>
      <c r="D65" s="225" t="s">
        <v>24</v>
      </c>
      <c r="E65" s="469"/>
      <c r="F65" s="382"/>
      <c r="G65" s="91"/>
      <c r="H65" s="91"/>
      <c r="I65" s="91"/>
      <c r="J65" s="91">
        <v>-81</v>
      </c>
      <c r="K65" s="91"/>
      <c r="L65" s="106">
        <v>-81</v>
      </c>
      <c r="M65" s="89" t="s">
        <v>1533</v>
      </c>
      <c r="N65" s="169"/>
      <c r="O65" s="287"/>
      <c r="P65"/>
    </row>
    <row r="66" spans="1:16" x14ac:dyDescent="0.2">
      <c r="A66" s="224" t="s">
        <v>1306</v>
      </c>
      <c r="B66" s="91" t="s">
        <v>191</v>
      </c>
      <c r="C66" s="91" t="s">
        <v>1305</v>
      </c>
      <c r="D66" s="225" t="s">
        <v>116</v>
      </c>
      <c r="E66" s="469"/>
      <c r="F66" s="382"/>
      <c r="G66" s="91"/>
      <c r="H66" s="91">
        <v>-60</v>
      </c>
      <c r="I66" s="91"/>
      <c r="J66" s="91"/>
      <c r="K66" s="91"/>
      <c r="L66" s="106"/>
      <c r="M66" s="89"/>
      <c r="N66" s="169"/>
      <c r="O66" s="287"/>
      <c r="P66"/>
    </row>
    <row r="67" spans="1:16" x14ac:dyDescent="0.2">
      <c r="A67" s="224" t="s">
        <v>1024</v>
      </c>
      <c r="B67" s="91" t="s">
        <v>47</v>
      </c>
      <c r="C67" s="101" t="s">
        <v>1219</v>
      </c>
      <c r="D67" s="225" t="s">
        <v>773</v>
      </c>
      <c r="E67" s="469"/>
      <c r="F67" s="382">
        <v>-81</v>
      </c>
      <c r="G67" s="91"/>
      <c r="H67" s="91"/>
      <c r="I67" s="91"/>
      <c r="J67" s="91">
        <v>-81</v>
      </c>
      <c r="K67" s="91"/>
      <c r="L67" s="106"/>
      <c r="M67" s="89"/>
      <c r="N67" s="169"/>
      <c r="O67" s="536"/>
      <c r="P67"/>
    </row>
    <row r="68" spans="1:16" x14ac:dyDescent="0.2">
      <c r="A68" s="224" t="s">
        <v>799</v>
      </c>
      <c r="B68" s="91" t="s">
        <v>800</v>
      </c>
      <c r="C68" s="91" t="s">
        <v>545</v>
      </c>
      <c r="D68" s="225" t="s">
        <v>739</v>
      </c>
      <c r="E68" s="469"/>
      <c r="F68" s="382">
        <v>-73</v>
      </c>
      <c r="G68" s="91"/>
      <c r="H68" s="91"/>
      <c r="I68" s="91"/>
      <c r="J68" s="91"/>
      <c r="K68" s="91"/>
      <c r="L68" s="106"/>
      <c r="M68" s="89"/>
      <c r="N68" s="169"/>
      <c r="O68" s="536"/>
      <c r="P68"/>
    </row>
    <row r="69" spans="1:16" x14ac:dyDescent="0.2">
      <c r="A69" s="224" t="s">
        <v>1312</v>
      </c>
      <c r="B69" s="91" t="s">
        <v>1313</v>
      </c>
      <c r="C69" s="91" t="s">
        <v>452</v>
      </c>
      <c r="D69" s="225" t="s">
        <v>1231</v>
      </c>
      <c r="E69" s="469"/>
      <c r="F69" s="382"/>
      <c r="G69" s="91"/>
      <c r="H69" s="91">
        <v>-66</v>
      </c>
      <c r="I69" s="91"/>
      <c r="J69" s="91"/>
      <c r="K69" s="91" t="s">
        <v>1471</v>
      </c>
      <c r="L69" s="106"/>
      <c r="M69" s="89"/>
      <c r="N69" s="169"/>
      <c r="O69" s="536"/>
      <c r="P69"/>
    </row>
    <row r="70" spans="1:16" x14ac:dyDescent="0.2">
      <c r="A70" s="224" t="s">
        <v>180</v>
      </c>
      <c r="B70" s="91" t="s">
        <v>73</v>
      </c>
      <c r="C70" s="91" t="s">
        <v>213</v>
      </c>
      <c r="D70" s="225" t="s">
        <v>34</v>
      </c>
      <c r="E70" s="469">
        <v>-60</v>
      </c>
      <c r="F70" s="382"/>
      <c r="G70" s="100">
        <v>-60</v>
      </c>
      <c r="H70" s="100"/>
      <c r="I70" s="100"/>
      <c r="J70" s="100"/>
      <c r="K70" s="100"/>
      <c r="L70" s="106">
        <v>-60</v>
      </c>
      <c r="M70" s="754" t="s">
        <v>1471</v>
      </c>
      <c r="N70" s="518"/>
      <c r="O70" s="287" t="s">
        <v>966</v>
      </c>
      <c r="P70"/>
    </row>
    <row r="71" spans="1:16" x14ac:dyDescent="0.2">
      <c r="A71" s="224" t="s">
        <v>956</v>
      </c>
      <c r="B71" s="91" t="s">
        <v>957</v>
      </c>
      <c r="C71" s="91" t="s">
        <v>618</v>
      </c>
      <c r="D71" s="225" t="s">
        <v>874</v>
      </c>
      <c r="E71" s="469"/>
      <c r="F71" s="469">
        <v>-100</v>
      </c>
      <c r="G71" s="100">
        <v>-100</v>
      </c>
      <c r="H71" s="100"/>
      <c r="I71" s="100"/>
      <c r="J71" s="100"/>
      <c r="K71" s="100"/>
      <c r="L71" s="106"/>
      <c r="M71" s="89"/>
      <c r="N71" s="518"/>
      <c r="O71" s="536"/>
      <c r="P71"/>
    </row>
    <row r="72" spans="1:16" x14ac:dyDescent="0.2">
      <c r="A72" s="224" t="s">
        <v>247</v>
      </c>
      <c r="B72" s="91" t="s">
        <v>49</v>
      </c>
      <c r="C72" s="91" t="s">
        <v>446</v>
      </c>
      <c r="D72" s="225" t="s">
        <v>15</v>
      </c>
      <c r="E72" s="172">
        <v>-73</v>
      </c>
      <c r="F72" s="172"/>
      <c r="G72" s="100"/>
      <c r="H72" s="100"/>
      <c r="I72" s="100"/>
      <c r="J72" s="100"/>
      <c r="K72" s="100"/>
      <c r="L72" s="106"/>
      <c r="M72" s="89"/>
      <c r="N72" s="518"/>
      <c r="O72" s="536"/>
      <c r="P72"/>
    </row>
    <row r="73" spans="1:16" x14ac:dyDescent="0.2">
      <c r="A73" s="224" t="s">
        <v>137</v>
      </c>
      <c r="B73" s="91" t="s">
        <v>138</v>
      </c>
      <c r="C73" s="91" t="s">
        <v>155</v>
      </c>
      <c r="D73" s="225" t="s">
        <v>17</v>
      </c>
      <c r="E73" s="514">
        <v>-100</v>
      </c>
      <c r="F73" s="382"/>
      <c r="G73" s="91"/>
      <c r="H73" s="91"/>
      <c r="I73" s="91"/>
      <c r="J73" s="91"/>
      <c r="K73" s="91"/>
      <c r="L73" s="608"/>
      <c r="M73" s="89" t="s">
        <v>1471</v>
      </c>
      <c r="N73" s="520" t="s">
        <v>288</v>
      </c>
      <c r="O73" s="287" t="s">
        <v>964</v>
      </c>
      <c r="P73"/>
    </row>
    <row r="74" spans="1:16" x14ac:dyDescent="0.2">
      <c r="A74" s="224" t="s">
        <v>1040</v>
      </c>
      <c r="B74" s="91" t="s">
        <v>485</v>
      </c>
      <c r="C74" s="91" t="s">
        <v>188</v>
      </c>
      <c r="D74" s="225" t="s">
        <v>322</v>
      </c>
      <c r="E74" s="469"/>
      <c r="F74" s="469"/>
      <c r="G74" s="91">
        <v>-73</v>
      </c>
      <c r="H74" s="91"/>
      <c r="I74" s="91"/>
      <c r="J74" s="91"/>
      <c r="K74" s="91" t="s">
        <v>1471</v>
      </c>
      <c r="L74" s="106"/>
      <c r="M74" s="89"/>
      <c r="N74" s="518"/>
      <c r="O74" s="287"/>
      <c r="P74"/>
    </row>
    <row r="75" spans="1:16" x14ac:dyDescent="0.2">
      <c r="A75" s="226" t="s">
        <v>87</v>
      </c>
      <c r="B75" s="91" t="s">
        <v>62</v>
      </c>
      <c r="C75" s="91" t="s">
        <v>149</v>
      </c>
      <c r="D75" s="225" t="s">
        <v>23</v>
      </c>
      <c r="E75" s="172"/>
      <c r="F75" s="172"/>
      <c r="G75" s="91">
        <v>-73</v>
      </c>
      <c r="H75" s="91"/>
      <c r="I75" s="91"/>
      <c r="J75" s="91"/>
      <c r="K75" s="91"/>
      <c r="L75" s="106"/>
      <c r="M75" s="89"/>
      <c r="N75" s="169"/>
      <c r="O75" s="287" t="s">
        <v>1030</v>
      </c>
      <c r="P75"/>
    </row>
    <row r="76" spans="1:16" x14ac:dyDescent="0.2">
      <c r="A76" s="226" t="s">
        <v>643</v>
      </c>
      <c r="B76" s="91" t="s">
        <v>64</v>
      </c>
      <c r="C76" s="91" t="s">
        <v>1304</v>
      </c>
      <c r="D76" s="225" t="s">
        <v>116</v>
      </c>
      <c r="E76" s="172"/>
      <c r="F76" s="172"/>
      <c r="G76" s="91"/>
      <c r="H76" s="91">
        <v>-60</v>
      </c>
      <c r="I76" s="91"/>
      <c r="J76" s="91"/>
      <c r="K76" s="91" t="s">
        <v>1471</v>
      </c>
      <c r="L76" s="106"/>
      <c r="M76" s="89"/>
      <c r="N76" s="169"/>
      <c r="O76" s="287"/>
      <c r="P76"/>
    </row>
    <row r="77" spans="1:16" x14ac:dyDescent="0.2">
      <c r="A77" s="226" t="s">
        <v>876</v>
      </c>
      <c r="B77" s="91" t="s">
        <v>1169</v>
      </c>
      <c r="C77" s="91" t="s">
        <v>433</v>
      </c>
      <c r="D77" s="225" t="s">
        <v>1401</v>
      </c>
      <c r="E77" s="172"/>
      <c r="F77" s="172"/>
      <c r="G77" s="91"/>
      <c r="H77" s="91"/>
      <c r="I77" s="91">
        <v>-66</v>
      </c>
      <c r="J77" s="91"/>
      <c r="K77" s="91"/>
      <c r="L77" s="106"/>
      <c r="M77" s="89"/>
      <c r="N77" s="169"/>
      <c r="O77" s="287"/>
      <c r="P77"/>
    </row>
    <row r="78" spans="1:16" x14ac:dyDescent="0.2">
      <c r="A78" s="226" t="s">
        <v>876</v>
      </c>
      <c r="B78" s="91" t="s">
        <v>64</v>
      </c>
      <c r="C78" s="91" t="s">
        <v>545</v>
      </c>
      <c r="D78" s="225" t="s">
        <v>68</v>
      </c>
      <c r="E78" s="172"/>
      <c r="F78" s="172"/>
      <c r="G78" s="91"/>
      <c r="H78" s="91">
        <v>-73</v>
      </c>
      <c r="I78" s="91"/>
      <c r="J78" s="91"/>
      <c r="K78" s="91"/>
      <c r="L78" s="106"/>
      <c r="M78" s="89"/>
      <c r="N78" s="169"/>
      <c r="O78" s="287"/>
      <c r="P78"/>
    </row>
    <row r="79" spans="1:16" x14ac:dyDescent="0.2">
      <c r="A79" s="224" t="s">
        <v>41</v>
      </c>
      <c r="B79" s="91" t="s">
        <v>31</v>
      </c>
      <c r="C79" s="91" t="s">
        <v>195</v>
      </c>
      <c r="D79" s="225" t="s">
        <v>17</v>
      </c>
      <c r="E79" s="514">
        <v>-60</v>
      </c>
      <c r="F79" s="382"/>
      <c r="G79" s="100">
        <v>-60</v>
      </c>
      <c r="H79" s="100"/>
      <c r="I79" s="100"/>
      <c r="J79" s="100"/>
      <c r="K79" s="100"/>
      <c r="L79" s="106">
        <v>-60</v>
      </c>
      <c r="M79" s="754" t="s">
        <v>1471</v>
      </c>
      <c r="N79" s="169"/>
      <c r="O79" s="287" t="s">
        <v>965</v>
      </c>
      <c r="P79"/>
    </row>
    <row r="80" spans="1:16" x14ac:dyDescent="0.2">
      <c r="A80" s="224" t="s">
        <v>805</v>
      </c>
      <c r="B80" s="91" t="s">
        <v>373</v>
      </c>
      <c r="C80" s="91" t="s">
        <v>225</v>
      </c>
      <c r="D80" s="225" t="s">
        <v>314</v>
      </c>
      <c r="E80" s="172"/>
      <c r="F80" s="172"/>
      <c r="G80" s="100"/>
      <c r="H80" s="100"/>
      <c r="I80" s="100"/>
      <c r="J80" s="100"/>
      <c r="K80" s="100"/>
      <c r="L80" s="106"/>
      <c r="M80" s="89"/>
      <c r="N80" s="169"/>
      <c r="O80" s="536"/>
      <c r="P80"/>
    </row>
    <row r="81" spans="1:16" x14ac:dyDescent="0.2">
      <c r="A81" s="224" t="s">
        <v>170</v>
      </c>
      <c r="B81" s="91" t="s">
        <v>273</v>
      </c>
      <c r="C81" s="91" t="s">
        <v>409</v>
      </c>
      <c r="D81" s="225" t="s">
        <v>274</v>
      </c>
      <c r="E81" s="172"/>
      <c r="F81" s="172">
        <v>-66</v>
      </c>
      <c r="G81" s="100"/>
      <c r="H81" s="100"/>
      <c r="I81" s="100">
        <v>-66</v>
      </c>
      <c r="J81" s="100"/>
      <c r="K81" s="100"/>
      <c r="L81" s="608"/>
      <c r="M81" s="89"/>
      <c r="N81" s="169"/>
      <c r="O81" s="287" t="s">
        <v>966</v>
      </c>
      <c r="P81"/>
    </row>
    <row r="82" spans="1:16" x14ac:dyDescent="0.2">
      <c r="A82" s="224" t="s">
        <v>1476</v>
      </c>
      <c r="B82" s="91" t="s">
        <v>1477</v>
      </c>
      <c r="C82" s="421"/>
      <c r="D82" s="225" t="s">
        <v>17</v>
      </c>
      <c r="E82" s="172"/>
      <c r="F82" s="172"/>
      <c r="G82" s="100"/>
      <c r="H82" s="100"/>
      <c r="I82" s="100"/>
      <c r="J82" s="100"/>
      <c r="K82" s="100" t="s">
        <v>1471</v>
      </c>
      <c r="L82" s="106"/>
      <c r="M82" s="89"/>
      <c r="N82" s="169"/>
      <c r="O82" s="287"/>
      <c r="P82"/>
    </row>
    <row r="83" spans="1:16" x14ac:dyDescent="0.2">
      <c r="A83" s="224" t="s">
        <v>232</v>
      </c>
      <c r="B83" s="91" t="s">
        <v>534</v>
      </c>
      <c r="C83" s="91" t="s">
        <v>210</v>
      </c>
      <c r="D83" s="225" t="s">
        <v>251</v>
      </c>
      <c r="E83" s="172"/>
      <c r="F83" s="172"/>
      <c r="G83" s="100">
        <v>-66</v>
      </c>
      <c r="H83" s="100">
        <v>-66</v>
      </c>
      <c r="I83" s="100">
        <v>-66</v>
      </c>
      <c r="J83" s="100"/>
      <c r="K83" s="100" t="s">
        <v>1471</v>
      </c>
      <c r="L83" s="106">
        <v>-66</v>
      </c>
      <c r="M83" s="754" t="s">
        <v>1471</v>
      </c>
      <c r="N83" s="169"/>
      <c r="O83" s="536"/>
      <c r="P83"/>
    </row>
    <row r="84" spans="1:16" s="173" customFormat="1" x14ac:dyDescent="0.2">
      <c r="A84" s="224" t="s">
        <v>500</v>
      </c>
      <c r="B84" s="91" t="s">
        <v>501</v>
      </c>
      <c r="C84" s="91" t="s">
        <v>508</v>
      </c>
      <c r="D84" s="225" t="s">
        <v>490</v>
      </c>
      <c r="E84" s="172"/>
      <c r="F84" s="172"/>
      <c r="G84" s="100">
        <v>-100</v>
      </c>
      <c r="H84" s="100"/>
      <c r="I84" s="100"/>
      <c r="J84" s="100"/>
      <c r="L84" s="91">
        <v>-100</v>
      </c>
      <c r="M84" s="89"/>
      <c r="N84" s="169"/>
      <c r="O84" s="537"/>
    </row>
    <row r="85" spans="1:16" ht="12" customHeight="1" x14ac:dyDescent="0.2">
      <c r="A85" s="228" t="s">
        <v>395</v>
      </c>
      <c r="B85" s="174" t="s">
        <v>67</v>
      </c>
      <c r="C85" s="174" t="s">
        <v>450</v>
      </c>
      <c r="D85" s="227" t="s">
        <v>314</v>
      </c>
      <c r="E85" s="172"/>
      <c r="F85" s="172"/>
      <c r="G85" s="91">
        <v>-81</v>
      </c>
      <c r="H85" s="91"/>
      <c r="I85" s="91"/>
      <c r="J85" s="91"/>
      <c r="K85" s="91"/>
      <c r="L85" s="106"/>
      <c r="M85" s="89"/>
      <c r="N85" s="169"/>
      <c r="O85" s="536"/>
      <c r="P85"/>
    </row>
    <row r="86" spans="1:16" ht="12" customHeight="1" x14ac:dyDescent="0.2">
      <c r="A86" s="228" t="s">
        <v>1393</v>
      </c>
      <c r="B86" s="174" t="s">
        <v>1394</v>
      </c>
      <c r="C86" s="174" t="s">
        <v>1395</v>
      </c>
      <c r="D86" s="227" t="s">
        <v>823</v>
      </c>
      <c r="E86" s="172"/>
      <c r="F86" s="172"/>
      <c r="G86" s="91"/>
      <c r="H86" s="91"/>
      <c r="I86" s="91">
        <v>-90</v>
      </c>
      <c r="J86" s="91"/>
      <c r="K86" s="91"/>
      <c r="L86" s="106"/>
      <c r="M86" s="89"/>
      <c r="N86" s="169"/>
      <c r="O86" s="536"/>
      <c r="P86"/>
    </row>
    <row r="87" spans="1:16" ht="12" customHeight="1" x14ac:dyDescent="0.2">
      <c r="A87" s="228" t="s">
        <v>367</v>
      </c>
      <c r="B87" s="174" t="s">
        <v>57</v>
      </c>
      <c r="C87" s="174" t="s">
        <v>1304</v>
      </c>
      <c r="D87" s="227" t="s">
        <v>17</v>
      </c>
      <c r="E87" s="172"/>
      <c r="F87" s="172"/>
      <c r="G87" s="91"/>
      <c r="H87" s="91">
        <v>-60</v>
      </c>
      <c r="I87" s="681" t="s">
        <v>1381</v>
      </c>
      <c r="J87" s="91"/>
      <c r="K87" s="91" t="s">
        <v>1471</v>
      </c>
      <c r="L87" s="106"/>
      <c r="M87" s="89"/>
      <c r="N87" s="169"/>
      <c r="O87" s="536"/>
      <c r="P87"/>
    </row>
    <row r="88" spans="1:16" ht="12" customHeight="1" x14ac:dyDescent="0.2">
      <c r="A88" s="228" t="s">
        <v>786</v>
      </c>
      <c r="B88" s="174" t="s">
        <v>49</v>
      </c>
      <c r="C88" s="174" t="s">
        <v>1218</v>
      </c>
      <c r="D88" s="227" t="s">
        <v>190</v>
      </c>
      <c r="E88" s="172"/>
      <c r="F88" s="172"/>
      <c r="G88" s="91">
        <v>-66</v>
      </c>
      <c r="H88" s="91"/>
      <c r="I88" s="91"/>
      <c r="J88" s="91"/>
      <c r="K88" s="91"/>
      <c r="L88" s="106"/>
      <c r="M88" s="89"/>
      <c r="N88" s="169"/>
      <c r="O88" s="536"/>
      <c r="P88"/>
    </row>
    <row r="89" spans="1:16" ht="12" customHeight="1" x14ac:dyDescent="0.2">
      <c r="A89" s="228" t="s">
        <v>250</v>
      </c>
      <c r="B89" s="174" t="s">
        <v>60</v>
      </c>
      <c r="C89" s="174" t="s">
        <v>545</v>
      </c>
      <c r="D89" s="227" t="s">
        <v>824</v>
      </c>
      <c r="E89" s="514">
        <v>-60</v>
      </c>
      <c r="F89" s="382"/>
      <c r="G89" s="91">
        <v>-66</v>
      </c>
      <c r="H89" s="91"/>
      <c r="I89" s="91"/>
      <c r="J89" s="91"/>
      <c r="K89" s="91"/>
      <c r="L89" s="608"/>
      <c r="M89" s="754" t="s">
        <v>1471</v>
      </c>
      <c r="N89" s="520" t="s">
        <v>288</v>
      </c>
      <c r="O89" s="287" t="s">
        <v>1029</v>
      </c>
      <c r="P89"/>
    </row>
    <row r="90" spans="1:16" ht="12" customHeight="1" x14ac:dyDescent="0.2">
      <c r="A90" s="228" t="s">
        <v>250</v>
      </c>
      <c r="B90" s="174" t="s">
        <v>1016</v>
      </c>
      <c r="C90" s="174" t="s">
        <v>155</v>
      </c>
      <c r="D90" s="227" t="s">
        <v>824</v>
      </c>
      <c r="E90" s="469"/>
      <c r="F90" s="469">
        <v>-73</v>
      </c>
      <c r="G90" s="91"/>
      <c r="H90" s="91"/>
      <c r="I90" s="91"/>
      <c r="J90" s="91"/>
      <c r="K90" s="91"/>
      <c r="L90" s="106"/>
      <c r="M90" s="89"/>
      <c r="N90" s="518"/>
      <c r="O90" s="536"/>
      <c r="P90"/>
    </row>
    <row r="91" spans="1:16" ht="12" customHeight="1" x14ac:dyDescent="0.2">
      <c r="A91" s="228" t="s">
        <v>301</v>
      </c>
      <c r="B91" s="174" t="s">
        <v>677</v>
      </c>
      <c r="C91" s="174" t="s">
        <v>439</v>
      </c>
      <c r="D91" s="227" t="s">
        <v>661</v>
      </c>
      <c r="E91" s="469"/>
      <c r="F91" s="469"/>
      <c r="G91" s="91"/>
      <c r="H91" s="91"/>
      <c r="I91" s="91"/>
      <c r="J91" s="91"/>
      <c r="K91" s="91"/>
      <c r="L91" s="106">
        <v>-73</v>
      </c>
      <c r="M91" s="89"/>
      <c r="N91" s="518"/>
      <c r="O91" s="287" t="s">
        <v>963</v>
      </c>
      <c r="P91"/>
    </row>
    <row r="92" spans="1:16" ht="12" customHeight="1" x14ac:dyDescent="0.2">
      <c r="A92" s="228" t="s">
        <v>678</v>
      </c>
      <c r="B92" s="174" t="s">
        <v>687</v>
      </c>
      <c r="C92" s="174" t="s">
        <v>543</v>
      </c>
      <c r="D92" s="227" t="s">
        <v>661</v>
      </c>
      <c r="E92" s="172"/>
      <c r="F92" s="172"/>
      <c r="G92" s="91"/>
      <c r="H92" s="91"/>
      <c r="I92" s="91"/>
      <c r="J92" s="91"/>
      <c r="K92" s="91"/>
      <c r="L92" s="106"/>
      <c r="M92" s="89"/>
      <c r="N92" s="169"/>
      <c r="O92" s="536"/>
      <c r="P92"/>
    </row>
    <row r="93" spans="1:16" x14ac:dyDescent="0.2">
      <c r="A93" s="224" t="s">
        <v>84</v>
      </c>
      <c r="B93" s="91" t="s">
        <v>49</v>
      </c>
      <c r="C93" s="91" t="s">
        <v>159</v>
      </c>
      <c r="D93" s="225" t="s">
        <v>164</v>
      </c>
      <c r="E93" s="172"/>
      <c r="F93" s="172"/>
      <c r="G93" s="91"/>
      <c r="H93" s="91"/>
      <c r="I93" s="91"/>
      <c r="J93" s="91">
        <v>-73</v>
      </c>
      <c r="K93" s="91"/>
      <c r="L93" s="106"/>
      <c r="M93" s="89"/>
      <c r="N93" s="169"/>
      <c r="O93" s="536"/>
      <c r="P93"/>
    </row>
    <row r="94" spans="1:16" s="173" customFormat="1" x14ac:dyDescent="0.2">
      <c r="A94" s="224" t="s">
        <v>32</v>
      </c>
      <c r="B94" s="91" t="s">
        <v>63</v>
      </c>
      <c r="C94" s="91" t="s">
        <v>435</v>
      </c>
      <c r="D94" s="225" t="s">
        <v>99</v>
      </c>
      <c r="E94" s="514">
        <v>100</v>
      </c>
      <c r="F94" s="382"/>
      <c r="G94" s="91">
        <v>100</v>
      </c>
      <c r="H94" s="91"/>
      <c r="I94" s="91"/>
      <c r="J94" s="91"/>
      <c r="K94" s="109"/>
      <c r="L94" s="608"/>
      <c r="M94" s="754" t="s">
        <v>1471</v>
      </c>
      <c r="N94" s="520" t="s">
        <v>288</v>
      </c>
      <c r="O94" s="287" t="s">
        <v>971</v>
      </c>
    </row>
    <row r="95" spans="1:16" s="173" customFormat="1" x14ac:dyDescent="0.2">
      <c r="A95" s="224" t="s">
        <v>231</v>
      </c>
      <c r="B95" s="91" t="s">
        <v>45</v>
      </c>
      <c r="C95" s="91" t="s">
        <v>433</v>
      </c>
      <c r="D95" s="225" t="s">
        <v>183</v>
      </c>
      <c r="E95" s="172">
        <v>-73</v>
      </c>
      <c r="F95" s="172"/>
      <c r="G95" s="91">
        <v>-73</v>
      </c>
      <c r="H95" s="91"/>
      <c r="I95" s="91"/>
      <c r="J95" s="91"/>
      <c r="K95" s="109"/>
      <c r="L95" s="608"/>
      <c r="M95" s="754" t="s">
        <v>1471</v>
      </c>
      <c r="N95" s="169"/>
      <c r="O95" s="287" t="s">
        <v>963</v>
      </c>
    </row>
    <row r="96" spans="1:16" s="173" customFormat="1" x14ac:dyDescent="0.2">
      <c r="A96" s="224" t="s">
        <v>379</v>
      </c>
      <c r="B96" s="91" t="s">
        <v>82</v>
      </c>
      <c r="C96" s="91" t="s">
        <v>408</v>
      </c>
      <c r="D96" s="225" t="s">
        <v>24</v>
      </c>
      <c r="E96" s="172"/>
      <c r="F96" s="172">
        <v>-73</v>
      </c>
      <c r="G96" s="91"/>
      <c r="H96" s="91">
        <v>-73</v>
      </c>
      <c r="I96" s="91">
        <v>-73</v>
      </c>
      <c r="J96" s="91"/>
      <c r="K96" s="109" t="s">
        <v>1471</v>
      </c>
      <c r="L96" s="106"/>
      <c r="M96" s="89"/>
      <c r="N96" s="169"/>
      <c r="O96" s="537"/>
    </row>
    <row r="97" spans="1:16" s="173" customFormat="1" x14ac:dyDescent="0.2">
      <c r="A97" s="224" t="s">
        <v>1025</v>
      </c>
      <c r="B97" s="91" t="s">
        <v>1026</v>
      </c>
      <c r="C97" s="101" t="s">
        <v>1217</v>
      </c>
      <c r="D97" s="225" t="s">
        <v>253</v>
      </c>
      <c r="E97" s="172"/>
      <c r="F97" s="172">
        <v>-81</v>
      </c>
      <c r="G97" s="91"/>
      <c r="H97" s="91"/>
      <c r="I97" s="91"/>
      <c r="J97" s="91"/>
      <c r="K97" s="109"/>
      <c r="L97" s="106"/>
      <c r="M97" s="89"/>
      <c r="N97" s="169"/>
      <c r="O97" s="537"/>
    </row>
    <row r="98" spans="1:16" x14ac:dyDescent="0.2">
      <c r="A98" s="224" t="s">
        <v>95</v>
      </c>
      <c r="B98" s="91" t="s">
        <v>59</v>
      </c>
      <c r="C98" s="91" t="s">
        <v>157</v>
      </c>
      <c r="D98" s="225" t="s">
        <v>164</v>
      </c>
      <c r="E98" s="172"/>
      <c r="F98" s="172"/>
      <c r="G98" s="91"/>
      <c r="H98" s="91"/>
      <c r="I98" s="91"/>
      <c r="J98" s="91"/>
      <c r="K98" s="91"/>
      <c r="L98" s="106"/>
      <c r="M98" s="89"/>
      <c r="N98" s="169"/>
      <c r="O98" s="536"/>
      <c r="P98"/>
    </row>
    <row r="99" spans="1:16" x14ac:dyDescent="0.2">
      <c r="A99" s="224" t="s">
        <v>302</v>
      </c>
      <c r="B99" s="91" t="s">
        <v>21</v>
      </c>
      <c r="C99" s="91" t="s">
        <v>149</v>
      </c>
      <c r="D99" s="225" t="s">
        <v>15</v>
      </c>
      <c r="E99" s="514">
        <v>-81</v>
      </c>
      <c r="F99" s="382"/>
      <c r="G99" s="91">
        <v>-81</v>
      </c>
      <c r="H99" s="91"/>
      <c r="I99" s="91"/>
      <c r="J99" s="91"/>
      <c r="K99" s="91"/>
      <c r="L99" s="421"/>
      <c r="M99" s="754" t="s">
        <v>1471</v>
      </c>
      <c r="N99" s="520" t="s">
        <v>288</v>
      </c>
      <c r="O99" s="287" t="s">
        <v>971</v>
      </c>
      <c r="P99"/>
    </row>
    <row r="100" spans="1:16" x14ac:dyDescent="0.2">
      <c r="A100" s="224" t="s">
        <v>1299</v>
      </c>
      <c r="B100" s="91" t="s">
        <v>64</v>
      </c>
      <c r="C100" s="91" t="s">
        <v>1300</v>
      </c>
      <c r="D100" s="225" t="s">
        <v>314</v>
      </c>
      <c r="E100" s="469"/>
      <c r="F100" s="469"/>
      <c r="G100" s="91"/>
      <c r="H100" s="91">
        <v>-100</v>
      </c>
      <c r="I100" s="91"/>
      <c r="J100" s="91"/>
      <c r="K100" s="91"/>
      <c r="L100" s="91"/>
      <c r="M100" s="89"/>
      <c r="N100" s="518"/>
      <c r="O100" s="287"/>
      <c r="P100"/>
    </row>
    <row r="101" spans="1:16" x14ac:dyDescent="0.2">
      <c r="A101" s="224" t="s">
        <v>1392</v>
      </c>
      <c r="B101" s="91" t="s">
        <v>47</v>
      </c>
      <c r="C101" s="91" t="s">
        <v>202</v>
      </c>
      <c r="D101" s="225" t="s">
        <v>1092</v>
      </c>
      <c r="E101" s="469"/>
      <c r="F101" s="469"/>
      <c r="G101" s="91"/>
      <c r="H101" s="91"/>
      <c r="I101" s="91">
        <v>-81</v>
      </c>
      <c r="J101" s="91"/>
      <c r="K101" s="91"/>
      <c r="L101" s="91"/>
      <c r="M101" s="89"/>
      <c r="N101" s="518"/>
      <c r="O101" s="287"/>
      <c r="P101"/>
    </row>
    <row r="102" spans="1:16" x14ac:dyDescent="0.2">
      <c r="A102" s="224" t="s">
        <v>340</v>
      </c>
      <c r="B102" s="91" t="s">
        <v>65</v>
      </c>
      <c r="C102" s="91" t="s">
        <v>466</v>
      </c>
      <c r="D102" s="225" t="s">
        <v>278</v>
      </c>
      <c r="E102" s="172"/>
      <c r="F102" s="172"/>
      <c r="G102" s="91"/>
      <c r="H102" s="91"/>
      <c r="I102" s="91"/>
      <c r="J102" s="91"/>
      <c r="K102" s="91"/>
      <c r="L102" s="91"/>
      <c r="M102" s="89"/>
      <c r="N102" s="282"/>
      <c r="O102" s="536"/>
      <c r="P102"/>
    </row>
    <row r="103" spans="1:16" x14ac:dyDescent="0.2">
      <c r="A103" s="224" t="s">
        <v>1301</v>
      </c>
      <c r="B103" s="91" t="s">
        <v>504</v>
      </c>
      <c r="C103" s="91" t="s">
        <v>1302</v>
      </c>
      <c r="D103" s="225" t="s">
        <v>814</v>
      </c>
      <c r="E103" s="172"/>
      <c r="F103" s="172"/>
      <c r="G103" s="91"/>
      <c r="H103" s="91">
        <v>-100</v>
      </c>
      <c r="I103" s="91">
        <v>-100</v>
      </c>
      <c r="J103" s="91">
        <v>100</v>
      </c>
      <c r="K103" s="91"/>
      <c r="L103" s="91">
        <v>-100</v>
      </c>
      <c r="M103" s="89"/>
      <c r="N103" s="282"/>
      <c r="O103" s="536"/>
      <c r="P103"/>
    </row>
    <row r="104" spans="1:16" x14ac:dyDescent="0.2">
      <c r="A104" s="224" t="s">
        <v>222</v>
      </c>
      <c r="B104" s="91" t="s">
        <v>182</v>
      </c>
      <c r="C104" s="91" t="s">
        <v>444</v>
      </c>
      <c r="D104" s="225" t="s">
        <v>178</v>
      </c>
      <c r="E104" s="172"/>
      <c r="F104" s="172"/>
      <c r="G104" s="91"/>
      <c r="H104" s="91"/>
      <c r="I104" s="91"/>
      <c r="J104" s="91"/>
      <c r="K104" s="91"/>
      <c r="L104" s="91"/>
      <c r="M104" s="89"/>
      <c r="N104" s="282"/>
      <c r="O104" s="536"/>
      <c r="P104"/>
    </row>
    <row r="105" spans="1:16" x14ac:dyDescent="0.2">
      <c r="A105" s="224" t="s">
        <v>697</v>
      </c>
      <c r="B105" s="91" t="s">
        <v>504</v>
      </c>
      <c r="C105" s="91" t="s">
        <v>453</v>
      </c>
      <c r="D105" s="225" t="s">
        <v>23</v>
      </c>
      <c r="E105" s="171"/>
      <c r="F105" s="91"/>
      <c r="G105" s="91"/>
      <c r="H105" s="91"/>
      <c r="I105" s="91"/>
      <c r="J105" s="91"/>
      <c r="K105" s="91"/>
      <c r="L105" s="91"/>
      <c r="M105" s="89"/>
      <c r="N105" s="282"/>
      <c r="O105" s="536"/>
      <c r="P105"/>
    </row>
    <row r="106" spans="1:16" x14ac:dyDescent="0.2">
      <c r="A106" s="224" t="s">
        <v>715</v>
      </c>
      <c r="B106" s="91" t="s">
        <v>716</v>
      </c>
      <c r="C106" s="91" t="s">
        <v>158</v>
      </c>
      <c r="D106" s="225" t="s">
        <v>717</v>
      </c>
      <c r="E106" s="171"/>
      <c r="F106" s="171"/>
      <c r="G106" s="91"/>
      <c r="H106" s="91">
        <v>-90</v>
      </c>
      <c r="I106" s="91"/>
      <c r="J106" s="91"/>
      <c r="K106" s="91"/>
      <c r="L106" s="91"/>
      <c r="M106" s="89"/>
      <c r="N106" s="282"/>
      <c r="O106" s="536"/>
      <c r="P106"/>
    </row>
    <row r="107" spans="1:16" x14ac:dyDescent="0.2">
      <c r="A107" s="224" t="s">
        <v>1004</v>
      </c>
      <c r="B107" s="91" t="s">
        <v>100</v>
      </c>
      <c r="C107" s="91" t="s">
        <v>1369</v>
      </c>
      <c r="D107" s="225" t="s">
        <v>402</v>
      </c>
      <c r="E107" s="171"/>
      <c r="F107" s="171"/>
      <c r="G107" s="91"/>
      <c r="H107" s="91"/>
      <c r="I107" s="91">
        <v>-81</v>
      </c>
      <c r="J107" s="91"/>
      <c r="K107" s="91"/>
      <c r="L107" s="91">
        <v>-73</v>
      </c>
      <c r="M107" s="89"/>
      <c r="N107" s="282"/>
      <c r="O107" s="536"/>
      <c r="P107"/>
    </row>
    <row r="108" spans="1:16" x14ac:dyDescent="0.2">
      <c r="A108" s="224" t="s">
        <v>720</v>
      </c>
      <c r="B108" s="91" t="s">
        <v>721</v>
      </c>
      <c r="C108" s="91" t="s">
        <v>722</v>
      </c>
      <c r="D108" s="225" t="s">
        <v>74</v>
      </c>
      <c r="E108" s="171"/>
      <c r="F108" s="171"/>
      <c r="G108" s="91"/>
      <c r="H108" s="91"/>
      <c r="I108" s="91"/>
      <c r="J108" s="91"/>
      <c r="K108" s="91"/>
      <c r="L108" s="91">
        <v>-90</v>
      </c>
      <c r="M108" s="89"/>
      <c r="N108" s="282"/>
      <c r="O108" s="536"/>
      <c r="P108"/>
    </row>
    <row r="109" spans="1:16" x14ac:dyDescent="0.2">
      <c r="A109" s="224" t="s">
        <v>1375</v>
      </c>
      <c r="B109" s="91" t="s">
        <v>1376</v>
      </c>
      <c r="C109" s="91" t="s">
        <v>1377</v>
      </c>
      <c r="D109" s="225" t="s">
        <v>874</v>
      </c>
      <c r="E109" s="171"/>
      <c r="F109" s="171"/>
      <c r="G109" s="91"/>
      <c r="H109" s="91"/>
      <c r="I109" s="91">
        <v>100</v>
      </c>
      <c r="J109" s="91"/>
      <c r="K109" s="91"/>
      <c r="L109" s="91"/>
      <c r="M109" s="89"/>
      <c r="N109" s="282"/>
      <c r="O109" s="536"/>
      <c r="P109"/>
    </row>
    <row r="110" spans="1:16" x14ac:dyDescent="0.2">
      <c r="A110" s="224" t="s">
        <v>1308</v>
      </c>
      <c r="B110" s="91" t="s">
        <v>221</v>
      </c>
      <c r="C110" s="91" t="s">
        <v>1309</v>
      </c>
      <c r="D110" s="225" t="s">
        <v>268</v>
      </c>
      <c r="E110" s="171"/>
      <c r="F110" s="171"/>
      <c r="G110" s="91"/>
      <c r="H110" s="91">
        <v>-66</v>
      </c>
      <c r="I110" s="91">
        <v>-73</v>
      </c>
      <c r="J110" s="91"/>
      <c r="K110" s="91" t="s">
        <v>1471</v>
      </c>
      <c r="L110" s="91"/>
      <c r="M110" s="89"/>
      <c r="N110" s="282"/>
      <c r="O110" s="536"/>
      <c r="P110"/>
    </row>
    <row r="111" spans="1:16" x14ac:dyDescent="0.2">
      <c r="A111" s="224" t="s">
        <v>1382</v>
      </c>
      <c r="B111" s="91" t="s">
        <v>221</v>
      </c>
      <c r="C111" s="91" t="s">
        <v>443</v>
      </c>
      <c r="D111" s="225" t="s">
        <v>803</v>
      </c>
      <c r="E111" s="171"/>
      <c r="F111" s="171"/>
      <c r="G111" s="91"/>
      <c r="H111" s="91"/>
      <c r="I111" s="91">
        <v>-60</v>
      </c>
      <c r="J111" s="91"/>
      <c r="K111" s="91" t="s">
        <v>1471</v>
      </c>
      <c r="L111" s="91"/>
      <c r="M111" s="89"/>
      <c r="N111" s="282"/>
      <c r="O111" s="536"/>
      <c r="P111"/>
    </row>
    <row r="112" spans="1:16" x14ac:dyDescent="0.2">
      <c r="A112" s="224" t="s">
        <v>403</v>
      </c>
      <c r="B112" s="91" t="s">
        <v>404</v>
      </c>
      <c r="C112" s="91" t="s">
        <v>464</v>
      </c>
      <c r="D112" s="225" t="s">
        <v>17</v>
      </c>
      <c r="E112" s="172"/>
      <c r="F112" s="172"/>
      <c r="G112" s="91"/>
      <c r="H112" s="91"/>
      <c r="I112" s="91"/>
      <c r="J112" s="91"/>
      <c r="K112" s="91"/>
      <c r="L112" s="106"/>
      <c r="M112" s="89"/>
      <c r="N112" s="518"/>
      <c r="O112" s="536"/>
      <c r="P112"/>
    </row>
    <row r="113" spans="1:16" x14ac:dyDescent="0.2">
      <c r="A113" s="224" t="s">
        <v>378</v>
      </c>
      <c r="B113" s="91" t="s">
        <v>54</v>
      </c>
      <c r="C113" s="91" t="s">
        <v>416</v>
      </c>
      <c r="D113" s="225" t="s">
        <v>640</v>
      </c>
      <c r="E113" s="515"/>
      <c r="F113" s="109" t="s">
        <v>51</v>
      </c>
      <c r="G113" s="91"/>
      <c r="H113" s="91">
        <v>-60</v>
      </c>
      <c r="I113" s="91">
        <v>-60</v>
      </c>
      <c r="J113" s="91"/>
      <c r="K113" s="91" t="s">
        <v>1471</v>
      </c>
      <c r="L113" s="106"/>
      <c r="M113" s="89"/>
      <c r="N113" s="518"/>
      <c r="O113" s="536"/>
      <c r="P113"/>
    </row>
    <row r="114" spans="1:16" x14ac:dyDescent="0.2">
      <c r="A114" s="224" t="s">
        <v>469</v>
      </c>
      <c r="B114" s="91" t="s">
        <v>371</v>
      </c>
      <c r="C114" s="91" t="s">
        <v>544</v>
      </c>
      <c r="D114" s="225" t="s">
        <v>24</v>
      </c>
      <c r="E114" s="515"/>
      <c r="F114" s="109"/>
      <c r="G114" s="91"/>
      <c r="H114" s="91"/>
      <c r="I114" s="91">
        <v>-60</v>
      </c>
      <c r="J114" s="91"/>
      <c r="K114" s="91"/>
      <c r="L114" s="106"/>
      <c r="M114" s="89"/>
      <c r="N114" s="518"/>
      <c r="O114" s="536"/>
      <c r="P114"/>
    </row>
    <row r="115" spans="1:16" x14ac:dyDescent="0.2">
      <c r="A115" s="224" t="s">
        <v>122</v>
      </c>
      <c r="B115" s="91" t="s">
        <v>26</v>
      </c>
      <c r="C115" s="91" t="s">
        <v>216</v>
      </c>
      <c r="D115" s="225" t="s">
        <v>23</v>
      </c>
      <c r="E115" s="514">
        <v>-66</v>
      </c>
      <c r="F115" s="382"/>
      <c r="G115" s="91">
        <v>-66</v>
      </c>
      <c r="H115" s="91"/>
      <c r="I115" s="91"/>
      <c r="J115" s="91"/>
      <c r="K115" s="91"/>
      <c r="L115" s="608"/>
      <c r="M115" s="754" t="s">
        <v>1471</v>
      </c>
      <c r="N115" s="520" t="s">
        <v>288</v>
      </c>
      <c r="O115" s="287" t="s">
        <v>1029</v>
      </c>
      <c r="P115"/>
    </row>
    <row r="116" spans="1:16" x14ac:dyDescent="0.2">
      <c r="A116" s="224" t="s">
        <v>293</v>
      </c>
      <c r="B116" s="91" t="s">
        <v>54</v>
      </c>
      <c r="C116" s="91" t="s">
        <v>465</v>
      </c>
      <c r="D116" s="225" t="s">
        <v>268</v>
      </c>
      <c r="E116" s="172"/>
      <c r="F116" s="172"/>
      <c r="G116" s="91">
        <v>-90</v>
      </c>
      <c r="H116" s="91">
        <v>-90</v>
      </c>
      <c r="I116" s="91">
        <v>-100</v>
      </c>
      <c r="J116" s="91"/>
      <c r="K116" s="91"/>
      <c r="L116" s="525"/>
      <c r="M116" s="754" t="s">
        <v>1471</v>
      </c>
      <c r="N116" s="169"/>
      <c r="O116" s="536"/>
      <c r="P116"/>
    </row>
    <row r="117" spans="1:16" s="36" customFormat="1" x14ac:dyDescent="0.2">
      <c r="A117" s="224" t="s">
        <v>317</v>
      </c>
      <c r="B117" s="91" t="s">
        <v>204</v>
      </c>
      <c r="C117" s="91" t="s">
        <v>451</v>
      </c>
      <c r="D117" s="225" t="s">
        <v>17</v>
      </c>
      <c r="E117" s="172"/>
      <c r="F117" s="172"/>
      <c r="G117" s="91">
        <v>-60</v>
      </c>
      <c r="H117" s="91"/>
      <c r="I117" s="91"/>
      <c r="J117" s="91"/>
      <c r="K117" s="91"/>
      <c r="L117" s="106"/>
      <c r="M117" s="754" t="s">
        <v>1471</v>
      </c>
      <c r="N117" s="520" t="s">
        <v>288</v>
      </c>
      <c r="O117" s="508"/>
    </row>
    <row r="118" spans="1:16" s="36" customFormat="1" x14ac:dyDescent="0.2">
      <c r="A118" s="224" t="s">
        <v>1039</v>
      </c>
      <c r="B118" s="91" t="s">
        <v>186</v>
      </c>
      <c r="C118" s="91" t="s">
        <v>1216</v>
      </c>
      <c r="D118" s="225" t="s">
        <v>1204</v>
      </c>
      <c r="E118" s="172"/>
      <c r="F118" s="172"/>
      <c r="G118" s="91">
        <v>-73</v>
      </c>
      <c r="H118" s="91"/>
      <c r="I118" s="91"/>
      <c r="J118" s="91"/>
      <c r="K118" s="91"/>
      <c r="L118" s="106"/>
      <c r="M118" s="89"/>
      <c r="N118" s="518"/>
      <c r="O118" s="508"/>
    </row>
    <row r="119" spans="1:16" s="36" customFormat="1" x14ac:dyDescent="0.2">
      <c r="A119" s="224" t="s">
        <v>679</v>
      </c>
      <c r="B119" s="91" t="s">
        <v>680</v>
      </c>
      <c r="C119" s="91" t="s">
        <v>544</v>
      </c>
      <c r="D119" s="225" t="s">
        <v>17</v>
      </c>
      <c r="E119" s="172"/>
      <c r="F119" s="172">
        <v>-73</v>
      </c>
      <c r="G119" s="91"/>
      <c r="H119" s="91"/>
      <c r="I119" s="91"/>
      <c r="J119" s="91"/>
      <c r="K119" s="91"/>
      <c r="L119" s="106"/>
      <c r="M119" s="89"/>
      <c r="N119" s="518"/>
      <c r="O119" s="508"/>
    </row>
    <row r="120" spans="1:16" s="173" customFormat="1" x14ac:dyDescent="0.2">
      <c r="A120" s="224" t="s">
        <v>163</v>
      </c>
      <c r="B120" s="91" t="s">
        <v>85</v>
      </c>
      <c r="C120" s="91" t="s">
        <v>143</v>
      </c>
      <c r="D120" s="225" t="s">
        <v>17</v>
      </c>
      <c r="E120" s="171"/>
      <c r="F120" s="91"/>
      <c r="G120" s="181"/>
      <c r="H120" s="605"/>
      <c r="I120" s="181"/>
      <c r="J120" s="181"/>
      <c r="K120" s="91"/>
      <c r="L120" s="608"/>
      <c r="M120" s="89" t="s">
        <v>1471</v>
      </c>
      <c r="N120" s="520" t="s">
        <v>288</v>
      </c>
      <c r="O120" s="287" t="s">
        <v>964</v>
      </c>
    </row>
    <row r="121" spans="1:16" s="173" customFormat="1" x14ac:dyDescent="0.2">
      <c r="A121" s="224" t="s">
        <v>1385</v>
      </c>
      <c r="B121" s="91" t="s">
        <v>1384</v>
      </c>
      <c r="C121" s="91" t="s">
        <v>148</v>
      </c>
      <c r="D121" s="225" t="s">
        <v>17</v>
      </c>
      <c r="E121" s="171"/>
      <c r="F121" s="171"/>
      <c r="G121" s="181"/>
      <c r="H121" s="605"/>
      <c r="I121" s="181">
        <v>-66</v>
      </c>
      <c r="J121" s="181"/>
      <c r="K121" s="91"/>
      <c r="L121" s="106"/>
      <c r="M121" s="89"/>
      <c r="N121" s="518"/>
      <c r="O121" s="287"/>
    </row>
    <row r="122" spans="1:16" x14ac:dyDescent="0.2">
      <c r="A122" s="226" t="s">
        <v>115</v>
      </c>
      <c r="B122" s="91" t="s">
        <v>193</v>
      </c>
      <c r="C122" s="91" t="s">
        <v>438</v>
      </c>
      <c r="D122" s="225" t="s">
        <v>164</v>
      </c>
      <c r="E122" s="172"/>
      <c r="F122" s="172"/>
      <c r="G122" s="91"/>
      <c r="H122" s="91"/>
      <c r="I122" s="91"/>
      <c r="J122" s="91"/>
      <c r="K122" s="91"/>
      <c r="L122" s="91"/>
      <c r="M122" s="89"/>
      <c r="N122" s="169"/>
      <c r="O122" s="536"/>
      <c r="P122"/>
    </row>
    <row r="123" spans="1:16" x14ac:dyDescent="0.2">
      <c r="A123" s="226" t="s">
        <v>115</v>
      </c>
      <c r="B123" s="91" t="s">
        <v>382</v>
      </c>
      <c r="C123" s="91" t="s">
        <v>1021</v>
      </c>
      <c r="D123" s="225" t="s">
        <v>19</v>
      </c>
      <c r="E123" s="172"/>
      <c r="F123" s="172">
        <v>-81</v>
      </c>
      <c r="G123" s="91"/>
      <c r="H123" s="91"/>
      <c r="I123" s="91"/>
      <c r="J123" s="91"/>
      <c r="K123" s="91"/>
      <c r="L123" s="91"/>
      <c r="M123" s="89"/>
      <c r="N123" s="169"/>
      <c r="O123" s="536"/>
      <c r="P123"/>
    </row>
    <row r="124" spans="1:16" x14ac:dyDescent="0.2">
      <c r="A124" s="224" t="s">
        <v>201</v>
      </c>
      <c r="B124" s="91" t="s">
        <v>47</v>
      </c>
      <c r="C124" s="91" t="s">
        <v>202</v>
      </c>
      <c r="D124" s="225" t="s">
        <v>24</v>
      </c>
      <c r="E124" s="172">
        <v>-60</v>
      </c>
      <c r="F124" s="172"/>
      <c r="G124" s="91"/>
      <c r="H124" s="91"/>
      <c r="I124" s="91"/>
      <c r="J124" s="91"/>
      <c r="K124" s="91"/>
      <c r="L124" s="106"/>
      <c r="M124" s="89"/>
      <c r="N124" s="169"/>
      <c r="O124" s="536"/>
      <c r="P124"/>
    </row>
    <row r="125" spans="1:16" x14ac:dyDescent="0.2">
      <c r="A125" s="224" t="s">
        <v>1035</v>
      </c>
      <c r="B125" s="91" t="s">
        <v>1036</v>
      </c>
      <c r="C125" s="91" t="s">
        <v>1483</v>
      </c>
      <c r="D125" s="225" t="s">
        <v>18</v>
      </c>
      <c r="E125" s="172"/>
      <c r="F125" s="172"/>
      <c r="G125" s="91">
        <v>-66</v>
      </c>
      <c r="H125" s="91"/>
      <c r="I125" s="91"/>
      <c r="J125" s="91"/>
      <c r="K125" s="91" t="s">
        <v>1471</v>
      </c>
      <c r="L125" s="106"/>
      <c r="M125" s="89"/>
      <c r="N125" s="169"/>
      <c r="O125" s="536"/>
      <c r="P125"/>
    </row>
    <row r="126" spans="1:16" x14ac:dyDescent="0.2">
      <c r="A126" s="224" t="s">
        <v>246</v>
      </c>
      <c r="B126" s="91" t="s">
        <v>42</v>
      </c>
      <c r="C126" s="91" t="s">
        <v>422</v>
      </c>
      <c r="D126" s="225" t="s">
        <v>325</v>
      </c>
      <c r="E126" s="172"/>
      <c r="F126" s="172"/>
      <c r="G126" s="91"/>
      <c r="H126" s="91">
        <v>-73</v>
      </c>
      <c r="I126" s="91"/>
      <c r="J126" s="91"/>
      <c r="K126" s="91" t="s">
        <v>1471</v>
      </c>
      <c r="L126" s="106"/>
      <c r="M126" s="89"/>
      <c r="N126" s="169"/>
      <c r="O126" s="536"/>
      <c r="P126"/>
    </row>
    <row r="127" spans="1:16" x14ac:dyDescent="0.2">
      <c r="A127" s="224" t="s">
        <v>702</v>
      </c>
      <c r="B127" s="91" t="s">
        <v>52</v>
      </c>
      <c r="C127" s="91" t="s">
        <v>454</v>
      </c>
      <c r="D127" s="225" t="s">
        <v>617</v>
      </c>
      <c r="E127" s="172"/>
      <c r="F127" s="172"/>
      <c r="G127" s="91"/>
      <c r="H127" s="91"/>
      <c r="I127" s="91"/>
      <c r="J127" s="91"/>
      <c r="K127" s="91"/>
      <c r="L127" s="106"/>
      <c r="M127" s="89"/>
      <c r="N127" s="169"/>
      <c r="O127" s="536"/>
      <c r="P127"/>
    </row>
    <row r="128" spans="1:16" x14ac:dyDescent="0.2">
      <c r="A128" s="224" t="s">
        <v>56</v>
      </c>
      <c r="B128" s="91" t="s">
        <v>497</v>
      </c>
      <c r="C128" s="91" t="s">
        <v>505</v>
      </c>
      <c r="D128" s="225" t="s">
        <v>168</v>
      </c>
      <c r="E128" s="172"/>
      <c r="F128" s="172"/>
      <c r="G128" s="91"/>
      <c r="H128" s="91"/>
      <c r="I128" s="91"/>
      <c r="J128" s="91"/>
      <c r="K128" s="91"/>
      <c r="L128" s="106"/>
      <c r="M128" s="89"/>
      <c r="N128" s="169"/>
      <c r="O128" s="536"/>
      <c r="P128"/>
    </row>
    <row r="129" spans="1:16" x14ac:dyDescent="0.2">
      <c r="A129" s="224" t="s">
        <v>368</v>
      </c>
      <c r="B129" s="91" t="s">
        <v>204</v>
      </c>
      <c r="C129" s="91" t="s">
        <v>417</v>
      </c>
      <c r="D129" s="225" t="s">
        <v>268</v>
      </c>
      <c r="E129" s="172"/>
      <c r="F129" s="172"/>
      <c r="G129" s="91"/>
      <c r="H129" s="91">
        <v>-66</v>
      </c>
      <c r="I129" s="91"/>
      <c r="J129" s="91"/>
      <c r="K129" s="91"/>
      <c r="L129" s="106"/>
      <c r="M129" s="89"/>
      <c r="N129" s="169"/>
      <c r="O129" s="536"/>
      <c r="P129"/>
    </row>
    <row r="130" spans="1:16" x14ac:dyDescent="0.2">
      <c r="A130" s="224" t="s">
        <v>1484</v>
      </c>
      <c r="B130" s="91" t="s">
        <v>49</v>
      </c>
      <c r="C130" s="91" t="s">
        <v>215</v>
      </c>
      <c r="D130" s="225" t="s">
        <v>749</v>
      </c>
      <c r="E130" s="172"/>
      <c r="F130" s="172"/>
      <c r="G130" s="91"/>
      <c r="H130" s="91"/>
      <c r="I130" s="91"/>
      <c r="J130" s="91"/>
      <c r="K130" s="91" t="s">
        <v>1471</v>
      </c>
      <c r="L130" s="106"/>
      <c r="M130" s="89"/>
      <c r="N130" s="169"/>
      <c r="O130" s="536"/>
      <c r="P130"/>
    </row>
    <row r="131" spans="1:16" x14ac:dyDescent="0.2">
      <c r="A131" s="224" t="s">
        <v>958</v>
      </c>
      <c r="B131" s="91" t="s">
        <v>959</v>
      </c>
      <c r="C131" s="91" t="s">
        <v>429</v>
      </c>
      <c r="D131" s="225" t="s">
        <v>278</v>
      </c>
      <c r="E131" s="172"/>
      <c r="F131" s="172">
        <v>-100</v>
      </c>
      <c r="G131" s="91"/>
      <c r="H131" s="91"/>
      <c r="I131" s="91"/>
      <c r="J131" s="91"/>
      <c r="K131" s="91"/>
      <c r="L131" s="106"/>
      <c r="M131" s="89"/>
      <c r="N131" s="169"/>
      <c r="O131" s="536"/>
      <c r="P131"/>
    </row>
    <row r="132" spans="1:16" x14ac:dyDescent="0.2">
      <c r="A132" s="224" t="s">
        <v>710</v>
      </c>
      <c r="B132" s="91" t="s">
        <v>768</v>
      </c>
      <c r="C132" s="91" t="s">
        <v>1215</v>
      </c>
      <c r="D132" s="225" t="s">
        <v>566</v>
      </c>
      <c r="E132" s="172"/>
      <c r="F132" s="172">
        <v>-73</v>
      </c>
      <c r="G132" s="91"/>
      <c r="H132" s="91"/>
      <c r="I132" s="91"/>
      <c r="J132" s="91"/>
      <c r="K132" s="91"/>
      <c r="L132" s="106"/>
      <c r="M132" s="89"/>
      <c r="N132" s="169"/>
      <c r="O132" s="536"/>
      <c r="P132"/>
    </row>
    <row r="133" spans="1:16" x14ac:dyDescent="0.2">
      <c r="A133" s="228" t="s">
        <v>80</v>
      </c>
      <c r="B133" s="174" t="s">
        <v>22</v>
      </c>
      <c r="C133" s="174" t="s">
        <v>453</v>
      </c>
      <c r="D133" s="227" t="s">
        <v>43</v>
      </c>
      <c r="E133" s="172"/>
      <c r="F133" s="172"/>
      <c r="G133" s="91"/>
      <c r="H133" s="91"/>
      <c r="I133" s="91"/>
      <c r="J133" s="91"/>
      <c r="K133" s="91"/>
      <c r="L133" s="106"/>
      <c r="M133" s="89"/>
      <c r="N133" s="169"/>
      <c r="O133" s="536"/>
      <c r="P133"/>
    </row>
    <row r="134" spans="1:16" s="36" customFormat="1" x14ac:dyDescent="0.2">
      <c r="A134" s="228" t="s">
        <v>66</v>
      </c>
      <c r="B134" s="174" t="s">
        <v>94</v>
      </c>
      <c r="C134" s="174" t="s">
        <v>152</v>
      </c>
      <c r="D134" s="227" t="s">
        <v>17</v>
      </c>
      <c r="E134" s="171"/>
      <c r="F134" s="91"/>
      <c r="G134" s="181"/>
      <c r="H134" s="605"/>
      <c r="I134" s="181"/>
      <c r="J134" s="181"/>
      <c r="K134" s="91"/>
      <c r="L134" s="106"/>
      <c r="M134" s="89" t="s">
        <v>1471</v>
      </c>
      <c r="N134" s="520" t="s">
        <v>288</v>
      </c>
      <c r="O134" s="287" t="s">
        <v>968</v>
      </c>
    </row>
    <row r="135" spans="1:16" s="207" customFormat="1" x14ac:dyDescent="0.2">
      <c r="A135" s="224" t="s">
        <v>171</v>
      </c>
      <c r="B135" s="91" t="s">
        <v>61</v>
      </c>
      <c r="C135" s="91" t="s">
        <v>212</v>
      </c>
      <c r="D135" s="225" t="s">
        <v>392</v>
      </c>
      <c r="E135" s="514">
        <v>-73</v>
      </c>
      <c r="F135" s="382"/>
      <c r="G135" s="91">
        <v>-81</v>
      </c>
      <c r="H135" s="91"/>
      <c r="I135" s="91"/>
      <c r="J135" s="91"/>
      <c r="K135" s="91"/>
      <c r="L135" s="608"/>
      <c r="M135" s="754" t="s">
        <v>1471</v>
      </c>
      <c r="N135" s="169"/>
      <c r="O135" s="287" t="s">
        <v>1029</v>
      </c>
    </row>
    <row r="136" spans="1:16" s="207" customFormat="1" x14ac:dyDescent="0.2">
      <c r="A136" s="224" t="s">
        <v>226</v>
      </c>
      <c r="B136" s="91" t="s">
        <v>1307</v>
      </c>
      <c r="C136" s="91" t="s">
        <v>505</v>
      </c>
      <c r="D136" s="225" t="s">
        <v>74</v>
      </c>
      <c r="E136" s="469"/>
      <c r="F136" s="382"/>
      <c r="G136" s="91"/>
      <c r="H136" s="91">
        <v>-60</v>
      </c>
      <c r="I136" s="91">
        <v>-60</v>
      </c>
      <c r="J136" s="91"/>
      <c r="K136" s="91"/>
      <c r="L136" s="106"/>
      <c r="M136" s="89"/>
      <c r="N136" s="169"/>
      <c r="O136" s="287"/>
    </row>
    <row r="137" spans="1:16" x14ac:dyDescent="0.2">
      <c r="A137" s="228" t="s">
        <v>205</v>
      </c>
      <c r="B137" s="174" t="s">
        <v>64</v>
      </c>
      <c r="C137" s="174" t="s">
        <v>206</v>
      </c>
      <c r="D137" s="227" t="s">
        <v>17</v>
      </c>
      <c r="E137" s="514">
        <v>-81</v>
      </c>
      <c r="F137" s="382"/>
      <c r="G137" s="91"/>
      <c r="H137" s="91"/>
      <c r="I137" s="91"/>
      <c r="J137" s="91"/>
      <c r="K137" s="91"/>
      <c r="L137" s="106">
        <v>-81</v>
      </c>
      <c r="M137" s="89" t="s">
        <v>1534</v>
      </c>
      <c r="N137" s="169"/>
      <c r="O137" s="287" t="s">
        <v>1030</v>
      </c>
      <c r="P137"/>
    </row>
    <row r="138" spans="1:16" x14ac:dyDescent="0.2">
      <c r="A138" s="228" t="s">
        <v>1486</v>
      </c>
      <c r="B138" s="174" t="s">
        <v>1487</v>
      </c>
      <c r="C138" s="174" t="s">
        <v>1488</v>
      </c>
      <c r="D138" s="227" t="s">
        <v>17</v>
      </c>
      <c r="E138" s="469"/>
      <c r="F138" s="469"/>
      <c r="G138" s="91"/>
      <c r="H138" s="91"/>
      <c r="I138" s="91"/>
      <c r="J138" s="91"/>
      <c r="K138" s="91" t="s">
        <v>1471</v>
      </c>
      <c r="L138" s="106"/>
      <c r="M138" s="89"/>
      <c r="N138" s="169"/>
      <c r="O138" s="287"/>
      <c r="P138"/>
    </row>
    <row r="139" spans="1:16" x14ac:dyDescent="0.2">
      <c r="A139" s="228" t="s">
        <v>711</v>
      </c>
      <c r="B139" s="174" t="s">
        <v>73</v>
      </c>
      <c r="C139" s="174" t="s">
        <v>723</v>
      </c>
      <c r="D139" s="227" t="s">
        <v>190</v>
      </c>
      <c r="E139" s="171"/>
      <c r="F139" s="171"/>
      <c r="G139" s="91"/>
      <c r="H139" s="91"/>
      <c r="I139" s="91"/>
      <c r="J139" s="91"/>
      <c r="K139" s="91"/>
      <c r="L139" s="106"/>
      <c r="M139" s="89"/>
      <c r="N139" s="169"/>
      <c r="O139" s="536"/>
      <c r="P139"/>
    </row>
    <row r="140" spans="1:16" x14ac:dyDescent="0.2">
      <c r="A140" s="224" t="s">
        <v>339</v>
      </c>
      <c r="B140" s="91" t="s">
        <v>52</v>
      </c>
      <c r="C140" s="91" t="s">
        <v>463</v>
      </c>
      <c r="D140" s="225" t="s">
        <v>16</v>
      </c>
      <c r="E140" s="172"/>
      <c r="F140" s="172"/>
      <c r="G140" s="91"/>
      <c r="H140" s="91"/>
      <c r="I140" s="91"/>
      <c r="J140" s="91"/>
      <c r="K140" s="91"/>
      <c r="L140" s="91"/>
      <c r="M140" s="89"/>
      <c r="N140" s="282"/>
      <c r="O140" s="536"/>
      <c r="P140"/>
    </row>
    <row r="141" spans="1:16" x14ac:dyDescent="0.2">
      <c r="A141" s="224" t="s">
        <v>281</v>
      </c>
      <c r="B141" s="91" t="s">
        <v>282</v>
      </c>
      <c r="C141" s="91" t="s">
        <v>452</v>
      </c>
      <c r="D141" s="225" t="s">
        <v>24</v>
      </c>
      <c r="E141" s="172"/>
      <c r="F141" s="172"/>
      <c r="G141" s="91">
        <v>-90</v>
      </c>
      <c r="H141" s="91"/>
      <c r="I141" s="91"/>
      <c r="J141" s="91"/>
      <c r="K141" s="91"/>
      <c r="L141" s="91">
        <v>-90</v>
      </c>
      <c r="M141" s="754" t="s">
        <v>1471</v>
      </c>
      <c r="N141" s="282"/>
      <c r="O141" s="535" t="s">
        <v>1027</v>
      </c>
      <c r="P141"/>
    </row>
    <row r="142" spans="1:16" x14ac:dyDescent="0.2">
      <c r="A142" s="224" t="s">
        <v>712</v>
      </c>
      <c r="B142" s="91" t="s">
        <v>331</v>
      </c>
      <c r="C142" s="91" t="s">
        <v>450</v>
      </c>
      <c r="D142" s="225" t="s">
        <v>713</v>
      </c>
      <c r="E142" s="172"/>
      <c r="F142" s="172"/>
      <c r="G142" s="91"/>
      <c r="H142" s="91"/>
      <c r="I142" s="91"/>
      <c r="J142" s="91"/>
      <c r="K142" s="91"/>
      <c r="L142" s="91"/>
      <c r="M142" s="89"/>
      <c r="N142" s="282"/>
      <c r="O142" s="536"/>
      <c r="P142"/>
    </row>
    <row r="143" spans="1:16" x14ac:dyDescent="0.2">
      <c r="A143" s="228" t="s">
        <v>338</v>
      </c>
      <c r="B143" s="174" t="s">
        <v>62</v>
      </c>
      <c r="C143" s="174" t="s">
        <v>458</v>
      </c>
      <c r="D143" s="227" t="s">
        <v>101</v>
      </c>
      <c r="E143" s="172"/>
      <c r="F143" s="172"/>
      <c r="G143" s="91"/>
      <c r="H143" s="91">
        <v>-73</v>
      </c>
      <c r="I143" s="91">
        <v>-73</v>
      </c>
      <c r="J143" s="91"/>
      <c r="K143" s="91" t="s">
        <v>1471</v>
      </c>
      <c r="L143" s="106">
        <v>-73</v>
      </c>
      <c r="M143" s="89"/>
      <c r="N143" s="169"/>
      <c r="O143" s="287" t="s">
        <v>1031</v>
      </c>
      <c r="P143"/>
    </row>
    <row r="144" spans="1:16" x14ac:dyDescent="0.2">
      <c r="A144" s="228" t="s">
        <v>690</v>
      </c>
      <c r="B144" s="174" t="s">
        <v>691</v>
      </c>
      <c r="C144" s="174" t="s">
        <v>145</v>
      </c>
      <c r="D144" s="227" t="s">
        <v>692</v>
      </c>
      <c r="E144" s="172"/>
      <c r="F144" s="172"/>
      <c r="G144" s="91"/>
      <c r="H144" s="91"/>
      <c r="I144" s="91"/>
      <c r="J144" s="91"/>
      <c r="K144" s="91"/>
      <c r="L144" s="106"/>
      <c r="M144" s="89"/>
      <c r="N144" s="169"/>
      <c r="O144" s="536"/>
      <c r="P144"/>
    </row>
    <row r="145" spans="1:16" s="36" customFormat="1" x14ac:dyDescent="0.2">
      <c r="A145" s="226" t="s">
        <v>401</v>
      </c>
      <c r="B145" s="174" t="s">
        <v>31</v>
      </c>
      <c r="C145" s="174" t="s">
        <v>468</v>
      </c>
      <c r="D145" s="227" t="s">
        <v>402</v>
      </c>
      <c r="E145" s="172"/>
      <c r="F145" s="172"/>
      <c r="G145" s="109"/>
      <c r="H145" s="109"/>
      <c r="I145" s="109"/>
      <c r="J145" s="109"/>
      <c r="K145" s="91"/>
      <c r="L145" s="109"/>
      <c r="M145" s="89"/>
      <c r="N145" s="169"/>
      <c r="O145" s="508"/>
    </row>
    <row r="146" spans="1:16" s="36" customFormat="1" x14ac:dyDescent="0.2">
      <c r="A146" s="226" t="s">
        <v>1003</v>
      </c>
      <c r="B146" s="174" t="s">
        <v>31</v>
      </c>
      <c r="C146" s="174" t="s">
        <v>510</v>
      </c>
      <c r="D146" s="227" t="s">
        <v>1316</v>
      </c>
      <c r="E146" s="172"/>
      <c r="F146" s="172"/>
      <c r="G146" s="109"/>
      <c r="H146" s="109" t="s">
        <v>51</v>
      </c>
      <c r="I146" s="109"/>
      <c r="J146" s="109"/>
      <c r="K146" s="91"/>
      <c r="L146" s="109"/>
      <c r="M146" s="89"/>
      <c r="N146" s="169"/>
      <c r="O146" s="508"/>
    </row>
    <row r="147" spans="1:16" s="36" customFormat="1" x14ac:dyDescent="0.2">
      <c r="A147" s="226" t="s">
        <v>1003</v>
      </c>
      <c r="B147" s="174" t="s">
        <v>31</v>
      </c>
      <c r="C147" s="174"/>
      <c r="D147" s="227" t="s">
        <v>525</v>
      </c>
      <c r="E147" s="172"/>
      <c r="F147" s="172"/>
      <c r="G147" s="109"/>
      <c r="H147" s="109" t="s">
        <v>53</v>
      </c>
      <c r="I147" s="109"/>
      <c r="J147" s="109"/>
      <c r="K147" s="91"/>
      <c r="L147" s="109"/>
      <c r="M147" s="89"/>
      <c r="N147" s="169"/>
      <c r="O147" s="508"/>
    </row>
    <row r="148" spans="1:16" s="36" customFormat="1" x14ac:dyDescent="0.2">
      <c r="A148" s="226" t="s">
        <v>224</v>
      </c>
      <c r="B148" s="174" t="s">
        <v>64</v>
      </c>
      <c r="C148" s="91" t="s">
        <v>437</v>
      </c>
      <c r="D148" s="227" t="s">
        <v>314</v>
      </c>
      <c r="E148" s="172">
        <v>-60</v>
      </c>
      <c r="F148" s="172"/>
      <c r="G148" s="109" t="s">
        <v>20</v>
      </c>
      <c r="H148" s="109"/>
      <c r="I148" s="109"/>
      <c r="J148" s="109"/>
      <c r="K148" s="100"/>
      <c r="L148" s="608"/>
      <c r="M148" s="754" t="s">
        <v>1471</v>
      </c>
      <c r="N148" s="169"/>
      <c r="O148" s="287" t="s">
        <v>963</v>
      </c>
    </row>
    <row r="149" spans="1:16" s="36" customFormat="1" x14ac:dyDescent="0.2">
      <c r="A149" s="226" t="s">
        <v>1396</v>
      </c>
      <c r="B149" s="174" t="s">
        <v>1397</v>
      </c>
      <c r="C149" s="91" t="s">
        <v>458</v>
      </c>
      <c r="D149" s="227" t="s">
        <v>402</v>
      </c>
      <c r="E149" s="172"/>
      <c r="F149" s="172"/>
      <c r="G149" s="109"/>
      <c r="H149" s="109"/>
      <c r="I149" s="109" t="s">
        <v>136</v>
      </c>
      <c r="J149" s="109"/>
      <c r="K149" s="100"/>
      <c r="L149" s="106"/>
      <c r="M149" s="89"/>
      <c r="N149" s="169"/>
      <c r="O149" s="287"/>
    </row>
    <row r="150" spans="1:16" s="36" customFormat="1" x14ac:dyDescent="0.2">
      <c r="A150" s="226" t="s">
        <v>1322</v>
      </c>
      <c r="B150" s="174" t="s">
        <v>504</v>
      </c>
      <c r="C150" s="91" t="s">
        <v>152</v>
      </c>
      <c r="D150" s="227" t="s">
        <v>402</v>
      </c>
      <c r="E150" s="172"/>
      <c r="F150" s="172"/>
      <c r="G150" s="109"/>
      <c r="H150" s="109" t="s">
        <v>53</v>
      </c>
      <c r="I150" s="109"/>
      <c r="J150" s="109"/>
      <c r="K150" s="100"/>
      <c r="L150" s="106">
        <v>-81</v>
      </c>
      <c r="M150" s="89"/>
      <c r="N150" s="169"/>
      <c r="O150" s="287"/>
    </row>
    <row r="151" spans="1:16" s="36" customFormat="1" x14ac:dyDescent="0.2">
      <c r="A151" s="226" t="s">
        <v>535</v>
      </c>
      <c r="B151" s="174" t="s">
        <v>536</v>
      </c>
      <c r="C151" s="91" t="s">
        <v>548</v>
      </c>
      <c r="D151" s="227" t="s">
        <v>101</v>
      </c>
      <c r="E151" s="172"/>
      <c r="F151" s="172"/>
      <c r="G151" s="109"/>
      <c r="H151" s="109"/>
      <c r="I151" s="109"/>
      <c r="J151" s="109"/>
      <c r="K151" s="100"/>
      <c r="L151" s="106"/>
      <c r="M151" s="89"/>
      <c r="N151" s="169"/>
      <c r="O151" s="508"/>
    </row>
    <row r="152" spans="1:16" s="36" customFormat="1" x14ac:dyDescent="0.2">
      <c r="A152" s="226" t="s">
        <v>694</v>
      </c>
      <c r="B152" s="174" t="s">
        <v>695</v>
      </c>
      <c r="C152" s="91" t="s">
        <v>696</v>
      </c>
      <c r="D152" s="227" t="s">
        <v>190</v>
      </c>
      <c r="E152" s="172"/>
      <c r="F152" s="172"/>
      <c r="G152" s="109"/>
      <c r="H152" s="109"/>
      <c r="I152" s="109"/>
      <c r="J152" s="109"/>
      <c r="K152" s="100"/>
      <c r="L152" s="106"/>
      <c r="M152" s="89"/>
      <c r="N152" s="169"/>
      <c r="O152" s="508"/>
    </row>
    <row r="153" spans="1:16" s="173" customFormat="1" x14ac:dyDescent="0.2">
      <c r="A153" s="224" t="s">
        <v>104</v>
      </c>
      <c r="B153" s="91" t="s">
        <v>42</v>
      </c>
      <c r="C153" s="91" t="s">
        <v>454</v>
      </c>
      <c r="D153" s="225" t="s">
        <v>17</v>
      </c>
      <c r="E153" s="172"/>
      <c r="F153" s="172">
        <v>-73</v>
      </c>
      <c r="G153" s="91"/>
      <c r="H153" s="91"/>
      <c r="I153" s="91"/>
      <c r="J153" s="91"/>
      <c r="K153" s="91" t="s">
        <v>1471</v>
      </c>
      <c r="L153" s="91"/>
      <c r="M153" s="89"/>
      <c r="N153" s="169"/>
      <c r="O153" s="537"/>
    </row>
    <row r="154" spans="1:16" s="173" customFormat="1" x14ac:dyDescent="0.2">
      <c r="A154" s="224" t="s">
        <v>698</v>
      </c>
      <c r="B154" s="91" t="s">
        <v>699</v>
      </c>
      <c r="C154" s="91" t="s">
        <v>468</v>
      </c>
      <c r="D154" s="225" t="s">
        <v>307</v>
      </c>
      <c r="E154" s="172">
        <v>-81</v>
      </c>
      <c r="F154" s="172"/>
      <c r="G154" s="91"/>
      <c r="H154" s="91">
        <v>-90</v>
      </c>
      <c r="I154" s="91"/>
      <c r="J154" s="91"/>
      <c r="K154" s="91"/>
      <c r="L154" s="91"/>
      <c r="M154" s="89"/>
      <c r="N154" s="169"/>
      <c r="O154" s="537"/>
    </row>
    <row r="155" spans="1:16" s="173" customFormat="1" x14ac:dyDescent="0.2">
      <c r="A155" s="224" t="s">
        <v>1315</v>
      </c>
      <c r="B155" s="91" t="s">
        <v>1314</v>
      </c>
      <c r="C155" s="91" t="s">
        <v>1325</v>
      </c>
      <c r="D155" s="225" t="s">
        <v>268</v>
      </c>
      <c r="E155" s="172"/>
      <c r="F155" s="172"/>
      <c r="G155" s="91"/>
      <c r="H155" s="91">
        <v>-66</v>
      </c>
      <c r="I155" s="91"/>
      <c r="J155" s="91"/>
      <c r="K155" s="91" t="s">
        <v>1471</v>
      </c>
      <c r="L155" s="91"/>
      <c r="M155" s="89"/>
      <c r="N155" s="169"/>
      <c r="O155" s="537"/>
    </row>
    <row r="156" spans="1:16" x14ac:dyDescent="0.2">
      <c r="A156" s="226" t="s">
        <v>88</v>
      </c>
      <c r="B156" s="174" t="s">
        <v>103</v>
      </c>
      <c r="C156" s="174" t="s">
        <v>159</v>
      </c>
      <c r="D156" s="227" t="s">
        <v>79</v>
      </c>
      <c r="E156" s="514">
        <v>100</v>
      </c>
      <c r="F156" s="382"/>
      <c r="G156" s="109" t="s">
        <v>234</v>
      </c>
      <c r="H156" s="109"/>
      <c r="I156" s="109"/>
      <c r="J156" s="109"/>
      <c r="K156" s="91"/>
      <c r="L156" s="608"/>
      <c r="M156" s="754" t="s">
        <v>1471</v>
      </c>
      <c r="N156" s="169"/>
      <c r="O156" s="535" t="s">
        <v>1027</v>
      </c>
      <c r="P156"/>
    </row>
    <row r="157" spans="1:16" x14ac:dyDescent="0.2">
      <c r="A157" s="226" t="s">
        <v>1389</v>
      </c>
      <c r="B157" s="174" t="s">
        <v>1007</v>
      </c>
      <c r="C157" s="174" t="s">
        <v>499</v>
      </c>
      <c r="D157" s="227" t="s">
        <v>23</v>
      </c>
      <c r="E157" s="469"/>
      <c r="F157" s="469"/>
      <c r="G157" s="109"/>
      <c r="H157" s="109"/>
      <c r="I157" s="109" t="s">
        <v>53</v>
      </c>
      <c r="J157" s="109"/>
      <c r="K157" s="91"/>
      <c r="L157" s="106"/>
      <c r="M157" s="89"/>
      <c r="N157" s="169"/>
      <c r="O157" s="535"/>
      <c r="P157"/>
    </row>
    <row r="158" spans="1:16" x14ac:dyDescent="0.2">
      <c r="A158" s="226" t="s">
        <v>1018</v>
      </c>
      <c r="B158" s="174" t="s">
        <v>533</v>
      </c>
      <c r="C158" s="174" t="s">
        <v>1214</v>
      </c>
      <c r="D158" s="227" t="s">
        <v>1019</v>
      </c>
      <c r="E158" s="469"/>
      <c r="F158" s="469">
        <v>-73</v>
      </c>
      <c r="G158" s="109"/>
      <c r="H158" s="109" t="s">
        <v>53</v>
      </c>
      <c r="I158" s="109" t="s">
        <v>53</v>
      </c>
      <c r="J158" s="109"/>
      <c r="K158" s="91"/>
      <c r="L158" s="106"/>
      <c r="M158" s="89"/>
      <c r="N158" s="169"/>
      <c r="O158" s="536"/>
      <c r="P158"/>
    </row>
    <row r="159" spans="1:16" x14ac:dyDescent="0.2">
      <c r="A159" s="226" t="s">
        <v>1391</v>
      </c>
      <c r="B159" s="174" t="s">
        <v>22</v>
      </c>
      <c r="C159" s="174" t="s">
        <v>1405</v>
      </c>
      <c r="D159" s="227" t="s">
        <v>823</v>
      </c>
      <c r="E159" s="469"/>
      <c r="F159" s="469"/>
      <c r="G159" s="109"/>
      <c r="H159" s="109"/>
      <c r="I159" s="109" t="s">
        <v>55</v>
      </c>
      <c r="J159" s="109" t="s">
        <v>55</v>
      </c>
      <c r="K159" s="91"/>
      <c r="L159" s="106"/>
      <c r="M159" s="89"/>
      <c r="N159" s="169"/>
      <c r="O159" s="536"/>
      <c r="P159"/>
    </row>
    <row r="160" spans="1:16" x14ac:dyDescent="0.2">
      <c r="A160" s="226" t="s">
        <v>532</v>
      </c>
      <c r="B160" s="174" t="s">
        <v>533</v>
      </c>
      <c r="C160" s="91" t="s">
        <v>542</v>
      </c>
      <c r="D160" s="227" t="s">
        <v>531</v>
      </c>
      <c r="E160" s="172"/>
      <c r="F160" s="172"/>
      <c r="G160" s="109"/>
      <c r="H160" s="109"/>
      <c r="I160" s="109"/>
      <c r="J160" s="109"/>
      <c r="K160" s="91"/>
      <c r="L160" s="106">
        <v>-100</v>
      </c>
      <c r="M160" s="89"/>
      <c r="N160" s="169"/>
      <c r="O160" s="536"/>
      <c r="P160"/>
    </row>
    <row r="161" spans="1:16" x14ac:dyDescent="0.2">
      <c r="A161" s="226" t="s">
        <v>532</v>
      </c>
      <c r="B161" s="174" t="s">
        <v>806</v>
      </c>
      <c r="C161" s="91" t="s">
        <v>449</v>
      </c>
      <c r="D161" s="227" t="s">
        <v>531</v>
      </c>
      <c r="E161" s="172"/>
      <c r="F161" s="172"/>
      <c r="G161" s="109"/>
      <c r="H161" s="109"/>
      <c r="I161" s="109"/>
      <c r="J161" s="109"/>
      <c r="K161" s="91"/>
      <c r="L161" s="106"/>
      <c r="M161" s="89"/>
      <c r="N161" s="169"/>
      <c r="O161" s="536"/>
      <c r="P161"/>
    </row>
    <row r="162" spans="1:16" x14ac:dyDescent="0.2">
      <c r="A162" s="226" t="s">
        <v>1320</v>
      </c>
      <c r="B162" s="174" t="s">
        <v>298</v>
      </c>
      <c r="C162" s="91" t="s">
        <v>1321</v>
      </c>
      <c r="D162" s="227" t="s">
        <v>68</v>
      </c>
      <c r="E162" s="172"/>
      <c r="F162" s="172"/>
      <c r="G162" s="109"/>
      <c r="H162" s="109" t="s">
        <v>53</v>
      </c>
      <c r="I162" s="109"/>
      <c r="J162" s="109"/>
      <c r="K162" s="91"/>
      <c r="L162" s="106"/>
      <c r="M162" s="89"/>
      <c r="N162" s="169"/>
      <c r="O162" s="536"/>
      <c r="P162"/>
    </row>
    <row r="163" spans="1:16" x14ac:dyDescent="0.2">
      <c r="A163" s="224" t="s">
        <v>399</v>
      </c>
      <c r="B163" s="91" t="s">
        <v>331</v>
      </c>
      <c r="C163" s="91" t="s">
        <v>462</v>
      </c>
      <c r="D163" s="225" t="s">
        <v>69</v>
      </c>
      <c r="E163" s="172"/>
      <c r="F163" s="172"/>
      <c r="G163" s="91"/>
      <c r="H163" s="91"/>
      <c r="I163" s="91"/>
      <c r="J163" s="91"/>
      <c r="K163" s="91"/>
      <c r="L163" s="106"/>
      <c r="M163" s="89"/>
      <c r="N163" s="169"/>
      <c r="O163" s="536"/>
      <c r="P163"/>
    </row>
    <row r="164" spans="1:16" x14ac:dyDescent="0.2">
      <c r="A164" s="224" t="s">
        <v>1001</v>
      </c>
      <c r="B164" s="91" t="s">
        <v>642</v>
      </c>
      <c r="C164" s="91" t="s">
        <v>673</v>
      </c>
      <c r="D164" s="225" t="s">
        <v>525</v>
      </c>
      <c r="E164" s="172"/>
      <c r="F164" s="172"/>
      <c r="G164" s="91"/>
      <c r="H164" s="91">
        <v>-66</v>
      </c>
      <c r="I164" s="91">
        <v>-66</v>
      </c>
      <c r="J164" s="91"/>
      <c r="K164" s="91"/>
      <c r="L164" s="106"/>
      <c r="M164" s="89"/>
      <c r="N164" s="169"/>
      <c r="O164" s="536"/>
      <c r="P164"/>
    </row>
    <row r="165" spans="1:16" x14ac:dyDescent="0.2">
      <c r="A165" s="224" t="s">
        <v>243</v>
      </c>
      <c r="B165" s="91" t="s">
        <v>1032</v>
      </c>
      <c r="C165" s="91" t="s">
        <v>432</v>
      </c>
      <c r="D165" s="225" t="s">
        <v>823</v>
      </c>
      <c r="E165" s="172"/>
      <c r="F165" s="172"/>
      <c r="G165" s="91">
        <v>-60</v>
      </c>
      <c r="H165" s="91"/>
      <c r="I165" s="91">
        <v>-60</v>
      </c>
      <c r="J165" s="91"/>
      <c r="K165" s="91"/>
      <c r="L165" s="106"/>
      <c r="M165" s="89"/>
      <c r="N165" s="169"/>
      <c r="O165" s="536"/>
      <c r="P165"/>
    </row>
    <row r="166" spans="1:16" x14ac:dyDescent="0.2">
      <c r="A166" s="224" t="s">
        <v>1044</v>
      </c>
      <c r="B166" s="91" t="s">
        <v>1045</v>
      </c>
      <c r="C166" s="91" t="s">
        <v>509</v>
      </c>
      <c r="D166" s="225" t="s">
        <v>268</v>
      </c>
      <c r="E166" s="172"/>
      <c r="F166" s="172"/>
      <c r="G166" s="91">
        <v>-81</v>
      </c>
      <c r="H166" s="91"/>
      <c r="I166" s="91"/>
      <c r="J166" s="91"/>
      <c r="K166" s="91"/>
      <c r="L166" s="106"/>
      <c r="M166" s="89"/>
      <c r="N166" s="169"/>
      <c r="O166" s="536"/>
      <c r="P166"/>
    </row>
    <row r="167" spans="1:16" x14ac:dyDescent="0.2">
      <c r="A167" s="249" t="s">
        <v>326</v>
      </c>
      <c r="B167" s="101" t="s">
        <v>186</v>
      </c>
      <c r="C167" s="101" t="s">
        <v>149</v>
      </c>
      <c r="D167" s="250" t="s">
        <v>15</v>
      </c>
      <c r="E167" s="172"/>
      <c r="F167" s="172"/>
      <c r="G167" s="100"/>
      <c r="H167" s="100"/>
      <c r="I167" s="100"/>
      <c r="J167" s="100"/>
      <c r="K167" s="100"/>
      <c r="L167" s="100">
        <v>-81</v>
      </c>
      <c r="M167" s="89"/>
      <c r="N167" s="169"/>
      <c r="O167" s="536"/>
      <c r="P167"/>
    </row>
    <row r="168" spans="1:16" s="173" customFormat="1" x14ac:dyDescent="0.2">
      <c r="A168" s="224" t="s">
        <v>386</v>
      </c>
      <c r="B168" s="91" t="s">
        <v>27</v>
      </c>
      <c r="C168" s="91" t="s">
        <v>447</v>
      </c>
      <c r="D168" s="225" t="s">
        <v>23</v>
      </c>
      <c r="E168" s="172"/>
      <c r="F168" s="172"/>
      <c r="G168" s="91"/>
      <c r="H168" s="91"/>
      <c r="I168" s="91"/>
      <c r="J168" s="91"/>
      <c r="K168" s="91"/>
      <c r="L168" s="106"/>
      <c r="M168" s="89"/>
      <c r="N168" s="169"/>
      <c r="O168" s="537"/>
    </row>
    <row r="169" spans="1:16" s="173" customFormat="1" x14ac:dyDescent="0.2">
      <c r="A169" s="224" t="s">
        <v>386</v>
      </c>
      <c r="B169" s="91" t="s">
        <v>83</v>
      </c>
      <c r="C169" s="91" t="s">
        <v>685</v>
      </c>
      <c r="D169" s="225" t="s">
        <v>278</v>
      </c>
      <c r="E169" s="172"/>
      <c r="F169" s="172"/>
      <c r="G169" s="91"/>
      <c r="H169" s="91"/>
      <c r="I169" s="91"/>
      <c r="J169" s="91"/>
      <c r="K169" s="91"/>
      <c r="L169" s="106"/>
      <c r="M169" s="89"/>
      <c r="N169" s="169"/>
      <c r="O169" s="537"/>
    </row>
    <row r="170" spans="1:16" s="173" customFormat="1" x14ac:dyDescent="0.2">
      <c r="A170" s="224" t="s">
        <v>196</v>
      </c>
      <c r="B170" s="91" t="s">
        <v>1033</v>
      </c>
      <c r="C170" s="91" t="s">
        <v>1213</v>
      </c>
      <c r="D170" s="225" t="s">
        <v>40</v>
      </c>
      <c r="E170" s="172"/>
      <c r="F170" s="172"/>
      <c r="G170" s="91">
        <v>-66</v>
      </c>
      <c r="H170" s="91"/>
      <c r="I170" s="91"/>
      <c r="J170" s="91"/>
      <c r="K170" s="91"/>
      <c r="L170" s="106"/>
      <c r="M170" s="89"/>
      <c r="N170" s="169"/>
      <c r="O170" s="537"/>
    </row>
    <row r="171" spans="1:16" s="207" customFormat="1" x14ac:dyDescent="0.2">
      <c r="A171" s="224" t="s">
        <v>196</v>
      </c>
      <c r="B171" s="91" t="s">
        <v>197</v>
      </c>
      <c r="C171" s="91" t="s">
        <v>198</v>
      </c>
      <c r="D171" s="225" t="s">
        <v>40</v>
      </c>
      <c r="E171" s="172"/>
      <c r="F171" s="172"/>
      <c r="G171" s="181"/>
      <c r="H171" s="605"/>
      <c r="I171" s="181"/>
      <c r="J171" s="181"/>
      <c r="K171" s="91"/>
      <c r="L171" s="106"/>
      <c r="M171" s="89" t="s">
        <v>1471</v>
      </c>
      <c r="N171" s="520" t="s">
        <v>288</v>
      </c>
      <c r="O171" s="287" t="s">
        <v>969</v>
      </c>
    </row>
    <row r="172" spans="1:16" s="207" customFormat="1" x14ac:dyDescent="0.2">
      <c r="A172" s="224" t="s">
        <v>1388</v>
      </c>
      <c r="B172" s="91" t="s">
        <v>485</v>
      </c>
      <c r="C172" s="91" t="s">
        <v>1043</v>
      </c>
      <c r="D172" s="225" t="s">
        <v>803</v>
      </c>
      <c r="E172" s="469"/>
      <c r="F172" s="469"/>
      <c r="G172" s="91"/>
      <c r="H172" s="91"/>
      <c r="I172" s="91">
        <v>-73</v>
      </c>
      <c r="J172" s="91"/>
      <c r="K172" s="91"/>
      <c r="L172" s="106"/>
      <c r="M172" s="89"/>
      <c r="N172" s="518"/>
      <c r="O172" s="287"/>
    </row>
    <row r="173" spans="1:16" s="207" customFormat="1" x14ac:dyDescent="0.2">
      <c r="A173" s="91" t="s">
        <v>1008</v>
      </c>
      <c r="B173" s="91" t="s">
        <v>62</v>
      </c>
      <c r="C173" s="91" t="s">
        <v>1009</v>
      </c>
      <c r="D173" s="89" t="s">
        <v>278</v>
      </c>
      <c r="E173" s="172"/>
      <c r="F173" s="172">
        <v>-73</v>
      </c>
      <c r="G173" s="181"/>
      <c r="H173" s="605">
        <v>-73</v>
      </c>
      <c r="I173" s="181"/>
      <c r="J173" s="181"/>
      <c r="K173" s="91"/>
      <c r="L173" s="106"/>
      <c r="M173" s="89"/>
      <c r="N173" s="518"/>
      <c r="O173" s="407"/>
    </row>
    <row r="174" spans="1:16" s="207" customFormat="1" x14ac:dyDescent="0.2">
      <c r="A174" s="171" t="s">
        <v>1535</v>
      </c>
      <c r="B174" s="91" t="s">
        <v>64</v>
      </c>
      <c r="C174" s="91"/>
      <c r="D174" s="282" t="s">
        <v>824</v>
      </c>
      <c r="E174" s="172"/>
      <c r="F174" s="172"/>
      <c r="G174" s="181"/>
      <c r="H174" s="605"/>
      <c r="I174" s="181"/>
      <c r="J174" s="181"/>
      <c r="K174" s="91"/>
      <c r="L174" s="106">
        <v>-90</v>
      </c>
      <c r="M174" s="89" t="s">
        <v>1533</v>
      </c>
      <c r="N174" s="518"/>
      <c r="O174" s="407"/>
    </row>
    <row r="175" spans="1:16" s="207" customFormat="1" x14ac:dyDescent="0.2">
      <c r="A175" s="171" t="s">
        <v>1386</v>
      </c>
      <c r="B175" s="91" t="s">
        <v>60</v>
      </c>
      <c r="C175" s="708" t="s">
        <v>1387</v>
      </c>
      <c r="D175" s="282" t="s">
        <v>823</v>
      </c>
      <c r="E175" s="172"/>
      <c r="F175" s="172"/>
      <c r="G175" s="181"/>
      <c r="H175" s="605"/>
      <c r="I175" s="181">
        <v>-66</v>
      </c>
      <c r="J175" s="181"/>
      <c r="K175" s="91"/>
      <c r="L175" s="106"/>
      <c r="M175" s="89"/>
      <c r="N175" s="518"/>
      <c r="O175" s="407"/>
    </row>
    <row r="176" spans="1:16" s="207" customFormat="1" x14ac:dyDescent="0.2">
      <c r="A176" s="171" t="s">
        <v>493</v>
      </c>
      <c r="B176" s="91" t="s">
        <v>83</v>
      </c>
      <c r="C176" s="91" t="s">
        <v>685</v>
      </c>
      <c r="D176" s="282" t="s">
        <v>1324</v>
      </c>
      <c r="E176" s="172"/>
      <c r="F176" s="172"/>
      <c r="G176" s="181"/>
      <c r="H176" s="605">
        <v>-90</v>
      </c>
      <c r="I176" s="181"/>
      <c r="J176" s="181"/>
      <c r="K176" s="91"/>
      <c r="L176" s="106"/>
      <c r="M176" s="89"/>
      <c r="N176" s="518"/>
      <c r="O176" s="407"/>
    </row>
    <row r="177" spans="1:16" s="173" customFormat="1" x14ac:dyDescent="0.2">
      <c r="A177" s="224" t="s">
        <v>132</v>
      </c>
      <c r="B177" s="91" t="s">
        <v>42</v>
      </c>
      <c r="C177" s="91" t="s">
        <v>150</v>
      </c>
      <c r="D177" s="225" t="s">
        <v>34</v>
      </c>
      <c r="E177" s="514">
        <v>-81</v>
      </c>
      <c r="F177" s="382"/>
      <c r="G177" s="91">
        <v>-81</v>
      </c>
      <c r="H177" s="91"/>
      <c r="I177" s="91"/>
      <c r="J177" s="91"/>
      <c r="K177" s="91"/>
      <c r="L177" s="608"/>
      <c r="M177" s="754" t="s">
        <v>1471</v>
      </c>
      <c r="N177" s="518"/>
      <c r="O177" s="287" t="s">
        <v>963</v>
      </c>
    </row>
    <row r="178" spans="1:16" s="173" customFormat="1" x14ac:dyDescent="0.2">
      <c r="A178" s="224" t="s">
        <v>105</v>
      </c>
      <c r="B178" s="91" t="s">
        <v>291</v>
      </c>
      <c r="C178" s="91" t="s">
        <v>142</v>
      </c>
      <c r="D178" s="225" t="s">
        <v>823</v>
      </c>
      <c r="E178" s="514">
        <v>-66</v>
      </c>
      <c r="F178" s="382"/>
      <c r="G178" s="91">
        <v>-66</v>
      </c>
      <c r="H178" s="91"/>
      <c r="I178" s="91"/>
      <c r="J178" s="91"/>
      <c r="K178" s="91"/>
      <c r="L178" s="608"/>
      <c r="M178" s="754" t="s">
        <v>1471</v>
      </c>
      <c r="N178" s="520" t="s">
        <v>288</v>
      </c>
      <c r="O178" s="287" t="s">
        <v>1029</v>
      </c>
    </row>
    <row r="179" spans="1:16" s="173" customFormat="1" x14ac:dyDescent="0.2">
      <c r="A179" s="224" t="s">
        <v>1310</v>
      </c>
      <c r="B179" s="91" t="s">
        <v>1311</v>
      </c>
      <c r="C179" s="91" t="s">
        <v>154</v>
      </c>
      <c r="D179" s="225" t="s">
        <v>402</v>
      </c>
      <c r="E179" s="469"/>
      <c r="F179" s="469"/>
      <c r="G179" s="91"/>
      <c r="H179" s="91">
        <v>-66</v>
      </c>
      <c r="I179" s="91">
        <v>-66</v>
      </c>
      <c r="J179" s="91"/>
      <c r="K179" s="91" t="s">
        <v>1471</v>
      </c>
      <c r="L179" s="106"/>
      <c r="M179" s="89"/>
      <c r="N179" s="518"/>
      <c r="O179" s="287"/>
    </row>
    <row r="180" spans="1:16" x14ac:dyDescent="0.2">
      <c r="A180" s="228" t="s">
        <v>91</v>
      </c>
      <c r="B180" s="174" t="s">
        <v>31</v>
      </c>
      <c r="C180" s="174" t="s">
        <v>457</v>
      </c>
      <c r="D180" s="227" t="s">
        <v>34</v>
      </c>
      <c r="E180" s="172"/>
      <c r="F180" s="172"/>
      <c r="G180" s="91"/>
      <c r="H180" s="91"/>
      <c r="I180" s="91"/>
      <c r="J180" s="91"/>
      <c r="K180" s="91"/>
      <c r="L180" s="106"/>
      <c r="M180" s="89"/>
      <c r="N180" s="169"/>
      <c r="O180" s="536"/>
      <c r="P180"/>
    </row>
    <row r="181" spans="1:16" x14ac:dyDescent="0.2">
      <c r="A181" s="224" t="s">
        <v>91</v>
      </c>
      <c r="B181" s="91" t="s">
        <v>174</v>
      </c>
      <c r="C181" s="91" t="s">
        <v>148</v>
      </c>
      <c r="D181" s="225" t="s">
        <v>118</v>
      </c>
      <c r="E181" s="172"/>
      <c r="F181" s="172"/>
      <c r="G181" s="91"/>
      <c r="H181" s="91"/>
      <c r="I181" s="91"/>
      <c r="J181" s="91"/>
      <c r="K181" s="91"/>
      <c r="L181" s="91"/>
      <c r="M181" s="89"/>
      <c r="N181" s="282"/>
      <c r="O181" s="536"/>
      <c r="P181"/>
    </row>
    <row r="182" spans="1:16" s="173" customFormat="1" x14ac:dyDescent="0.2">
      <c r="A182" s="224" t="s">
        <v>681</v>
      </c>
      <c r="B182" s="91" t="s">
        <v>382</v>
      </c>
      <c r="C182" s="91" t="s">
        <v>154</v>
      </c>
      <c r="D182" s="225" t="s">
        <v>682</v>
      </c>
      <c r="E182" s="172"/>
      <c r="F182" s="172"/>
      <c r="G182" s="91">
        <v>-60</v>
      </c>
      <c r="H182" s="91">
        <v>-60</v>
      </c>
      <c r="I182" s="91"/>
      <c r="J182" s="91"/>
      <c r="K182" s="91" t="s">
        <v>1471</v>
      </c>
      <c r="L182" s="91"/>
      <c r="M182" s="89"/>
      <c r="N182" s="282"/>
      <c r="O182" s="536"/>
    </row>
    <row r="183" spans="1:16" s="173" customFormat="1" x14ac:dyDescent="0.2">
      <c r="A183" s="228" t="s">
        <v>387</v>
      </c>
      <c r="B183" s="174" t="s">
        <v>388</v>
      </c>
      <c r="C183" s="174" t="s">
        <v>151</v>
      </c>
      <c r="D183" s="227" t="s">
        <v>402</v>
      </c>
      <c r="E183" s="172"/>
      <c r="F183" s="172"/>
      <c r="G183" s="91"/>
      <c r="H183" s="91"/>
      <c r="I183" s="91"/>
      <c r="J183" s="91"/>
      <c r="K183" s="91"/>
      <c r="L183" s="106"/>
      <c r="M183" s="89"/>
      <c r="N183" s="169"/>
      <c r="O183" s="537"/>
    </row>
    <row r="184" spans="1:16" s="36" customFormat="1" x14ac:dyDescent="0.2">
      <c r="A184" s="228" t="s">
        <v>714</v>
      </c>
      <c r="B184" s="174" t="s">
        <v>724</v>
      </c>
      <c r="C184" s="174" t="s">
        <v>450</v>
      </c>
      <c r="D184" s="227" t="s">
        <v>74</v>
      </c>
      <c r="E184" s="172"/>
      <c r="F184" s="172"/>
      <c r="G184" s="91"/>
      <c r="H184" s="91"/>
      <c r="I184" s="91"/>
      <c r="J184" s="91"/>
      <c r="K184" s="91"/>
      <c r="L184" s="106"/>
      <c r="M184" s="89"/>
      <c r="N184" s="169"/>
      <c r="O184" s="537"/>
    </row>
    <row r="185" spans="1:16" s="36" customFormat="1" x14ac:dyDescent="0.2">
      <c r="A185" s="226" t="s">
        <v>396</v>
      </c>
      <c r="B185" s="174" t="s">
        <v>397</v>
      </c>
      <c r="C185" s="174" t="s">
        <v>470</v>
      </c>
      <c r="D185" s="227" t="s">
        <v>48</v>
      </c>
      <c r="E185" s="172"/>
      <c r="F185" s="172"/>
      <c r="G185" s="91"/>
      <c r="H185" s="91"/>
      <c r="I185" s="91"/>
      <c r="J185" s="91"/>
      <c r="K185" s="91"/>
      <c r="L185" s="106"/>
      <c r="M185" s="89"/>
      <c r="N185" s="169"/>
      <c r="O185" s="508"/>
    </row>
    <row r="186" spans="1:16" s="36" customFormat="1" x14ac:dyDescent="0.2">
      <c r="A186" s="226" t="s">
        <v>299</v>
      </c>
      <c r="B186" s="174" t="s">
        <v>21</v>
      </c>
      <c r="C186" s="91" t="s">
        <v>445</v>
      </c>
      <c r="D186" s="227" t="s">
        <v>17</v>
      </c>
      <c r="E186" s="172">
        <v>-81</v>
      </c>
      <c r="F186" s="172"/>
      <c r="G186" s="91"/>
      <c r="H186" s="91"/>
      <c r="I186" s="91">
        <v>-81</v>
      </c>
      <c r="J186" s="91"/>
      <c r="K186" s="91"/>
      <c r="L186" s="106"/>
      <c r="M186" s="89"/>
      <c r="N186" s="169"/>
      <c r="O186" s="508"/>
    </row>
    <row r="187" spans="1:16" x14ac:dyDescent="0.2">
      <c r="A187" s="226" t="s">
        <v>718</v>
      </c>
      <c r="B187" s="174" t="s">
        <v>719</v>
      </c>
      <c r="C187" s="91" t="s">
        <v>725</v>
      </c>
      <c r="D187" s="227" t="s">
        <v>268</v>
      </c>
      <c r="E187" s="172"/>
      <c r="F187" s="172"/>
      <c r="G187" s="91"/>
      <c r="H187" s="91"/>
      <c r="I187" s="91">
        <v>-100</v>
      </c>
      <c r="J187" s="91"/>
      <c r="K187" s="91" t="s">
        <v>1471</v>
      </c>
      <c r="L187" s="106">
        <v>-100</v>
      </c>
      <c r="M187" s="89"/>
      <c r="N187" s="169"/>
      <c r="O187" s="508"/>
      <c r="P187"/>
    </row>
    <row r="188" spans="1:16" x14ac:dyDescent="0.2">
      <c r="A188" s="224" t="s">
        <v>181</v>
      </c>
      <c r="B188" s="91" t="s">
        <v>70</v>
      </c>
      <c r="C188" s="91" t="s">
        <v>443</v>
      </c>
      <c r="D188" s="225" t="s">
        <v>15</v>
      </c>
      <c r="E188" s="172"/>
      <c r="F188" s="172"/>
      <c r="G188" s="100"/>
      <c r="H188" s="100"/>
      <c r="I188" s="100"/>
      <c r="J188" s="100"/>
      <c r="K188" s="91"/>
      <c r="L188" s="91"/>
      <c r="M188" s="89"/>
      <c r="N188" s="169"/>
      <c r="O188" s="536"/>
      <c r="P188"/>
    </row>
    <row r="189" spans="1:16" x14ac:dyDescent="0.2">
      <c r="A189" s="224" t="s">
        <v>126</v>
      </c>
      <c r="B189" s="91" t="s">
        <v>54</v>
      </c>
      <c r="C189" s="91" t="s">
        <v>618</v>
      </c>
      <c r="D189" s="225" t="s">
        <v>874</v>
      </c>
      <c r="E189" s="172"/>
      <c r="F189" s="172"/>
      <c r="G189" s="100"/>
      <c r="H189" s="100"/>
      <c r="I189" s="100"/>
      <c r="J189" s="100">
        <v>100</v>
      </c>
      <c r="K189" s="91"/>
      <c r="L189" s="91"/>
      <c r="M189" s="89"/>
      <c r="N189" s="169"/>
      <c r="O189" s="536"/>
      <c r="P189"/>
    </row>
    <row r="190" spans="1:16" x14ac:dyDescent="0.2">
      <c r="A190" s="224" t="s">
        <v>537</v>
      </c>
      <c r="B190" s="91" t="s">
        <v>538</v>
      </c>
      <c r="C190" s="91" t="s">
        <v>549</v>
      </c>
      <c r="D190" s="225" t="s">
        <v>539</v>
      </c>
      <c r="E190" s="172"/>
      <c r="F190" s="172"/>
      <c r="G190" s="100"/>
      <c r="H190" s="100"/>
      <c r="I190" s="100"/>
      <c r="J190" s="100"/>
      <c r="K190" s="91"/>
      <c r="L190" s="91"/>
      <c r="M190" s="89"/>
      <c r="N190" s="169"/>
      <c r="O190" s="536"/>
      <c r="P190"/>
    </row>
    <row r="191" spans="1:16" s="173" customFormat="1" x14ac:dyDescent="0.2">
      <c r="A191" s="224" t="s">
        <v>329</v>
      </c>
      <c r="B191" s="91" t="s">
        <v>330</v>
      </c>
      <c r="C191" s="91" t="s">
        <v>156</v>
      </c>
      <c r="D191" s="225" t="s">
        <v>661</v>
      </c>
      <c r="E191" s="323"/>
      <c r="F191" s="323"/>
      <c r="G191" s="91"/>
      <c r="H191" s="91"/>
      <c r="I191" s="91"/>
      <c r="J191" s="91"/>
      <c r="K191" s="183"/>
      <c r="L191" s="183"/>
      <c r="M191" s="99"/>
      <c r="N191" s="521"/>
      <c r="O191" s="536"/>
    </row>
    <row r="192" spans="1:16" s="173" customFormat="1" x14ac:dyDescent="0.2">
      <c r="A192" s="224" t="s">
        <v>312</v>
      </c>
      <c r="B192" s="91" t="s">
        <v>313</v>
      </c>
      <c r="C192" s="91" t="s">
        <v>440</v>
      </c>
      <c r="D192" s="225" t="s">
        <v>661</v>
      </c>
      <c r="E192" s="514">
        <v>-73</v>
      </c>
      <c r="F192" s="382"/>
      <c r="G192" s="91">
        <v>-73</v>
      </c>
      <c r="H192" s="91"/>
      <c r="I192" s="91"/>
      <c r="J192" s="91"/>
      <c r="K192" s="91"/>
      <c r="L192" s="526"/>
      <c r="M192" s="754" t="s">
        <v>1471</v>
      </c>
      <c r="N192" s="169"/>
      <c r="O192" s="287" t="s">
        <v>966</v>
      </c>
    </row>
    <row r="193" spans="1:16" s="173" customFormat="1" x14ac:dyDescent="0.2">
      <c r="A193" s="224" t="s">
        <v>688</v>
      </c>
      <c r="B193" s="91" t="s">
        <v>689</v>
      </c>
      <c r="C193" s="91" t="s">
        <v>705</v>
      </c>
      <c r="D193" s="225" t="s">
        <v>13</v>
      </c>
      <c r="E193" s="172"/>
      <c r="F193" s="172"/>
      <c r="G193" s="91"/>
      <c r="H193" s="91"/>
      <c r="I193" s="91"/>
      <c r="J193" s="91"/>
      <c r="K193" s="91"/>
      <c r="L193" s="91"/>
      <c r="M193" s="89"/>
      <c r="N193" s="169"/>
      <c r="O193" s="537"/>
    </row>
    <row r="194" spans="1:16" x14ac:dyDescent="0.2">
      <c r="A194" s="224" t="s">
        <v>652</v>
      </c>
      <c r="B194" s="91" t="s">
        <v>65</v>
      </c>
      <c r="C194" s="91" t="s">
        <v>693</v>
      </c>
      <c r="D194" s="225" t="s">
        <v>402</v>
      </c>
      <c r="E194" s="172"/>
      <c r="F194" s="172"/>
      <c r="G194" s="91">
        <v>-73</v>
      </c>
      <c r="H194" s="91">
        <v>-73</v>
      </c>
      <c r="I194" s="91">
        <v>-73</v>
      </c>
      <c r="J194" s="91"/>
      <c r="K194" s="91" t="s">
        <v>1471</v>
      </c>
      <c r="L194" s="91">
        <v>-73</v>
      </c>
      <c r="M194" s="754" t="s">
        <v>1471</v>
      </c>
      <c r="N194" s="169"/>
      <c r="O194" s="537"/>
      <c r="P194"/>
    </row>
    <row r="195" spans="1:16" x14ac:dyDescent="0.2">
      <c r="A195" s="224" t="s">
        <v>393</v>
      </c>
      <c r="B195" s="91" t="s">
        <v>394</v>
      </c>
      <c r="C195" s="91" t="s">
        <v>206</v>
      </c>
      <c r="D195" s="225" t="s">
        <v>824</v>
      </c>
      <c r="E195" s="172"/>
      <c r="F195" s="172">
        <v>-73</v>
      </c>
      <c r="G195" s="91">
        <v>-73</v>
      </c>
      <c r="H195" s="91">
        <v>-81</v>
      </c>
      <c r="I195" s="91"/>
      <c r="J195" s="91">
        <v>-81</v>
      </c>
      <c r="K195" s="91"/>
      <c r="L195" s="106">
        <v>-73</v>
      </c>
      <c r="M195" s="754" t="s">
        <v>1471</v>
      </c>
      <c r="N195" s="169"/>
      <c r="O195" s="536"/>
      <c r="P195"/>
    </row>
    <row r="196" spans="1:16" x14ac:dyDescent="0.2">
      <c r="A196" s="224" t="s">
        <v>503</v>
      </c>
      <c r="B196" s="91" t="s">
        <v>504</v>
      </c>
      <c r="C196" s="91" t="s">
        <v>509</v>
      </c>
      <c r="D196" s="225" t="s">
        <v>101</v>
      </c>
      <c r="E196" s="172"/>
      <c r="F196" s="172"/>
      <c r="G196" s="91"/>
      <c r="H196" s="91"/>
      <c r="I196" s="91"/>
      <c r="J196" s="91"/>
      <c r="K196" s="91"/>
      <c r="L196" s="106"/>
      <c r="M196" s="89"/>
      <c r="N196" s="169"/>
      <c r="O196" s="536"/>
      <c r="P196"/>
    </row>
    <row r="197" spans="1:16" x14ac:dyDescent="0.2">
      <c r="A197" s="224" t="s">
        <v>1378</v>
      </c>
      <c r="B197" s="91" t="s">
        <v>1379</v>
      </c>
      <c r="C197" s="91" t="s">
        <v>1380</v>
      </c>
      <c r="D197" s="225" t="s">
        <v>803</v>
      </c>
      <c r="E197" s="172"/>
      <c r="F197" s="172"/>
      <c r="G197" s="91"/>
      <c r="H197" s="91"/>
      <c r="I197" s="91">
        <v>-100</v>
      </c>
      <c r="J197" s="91"/>
      <c r="K197" s="91"/>
      <c r="L197" s="106"/>
      <c r="M197" s="89"/>
      <c r="N197" s="169"/>
      <c r="O197" s="536"/>
      <c r="P197"/>
    </row>
    <row r="198" spans="1:16" x14ac:dyDescent="0.2">
      <c r="A198" s="224" t="s">
        <v>1017</v>
      </c>
      <c r="B198" s="91" t="s">
        <v>287</v>
      </c>
      <c r="C198" s="91" t="s">
        <v>1212</v>
      </c>
      <c r="D198" s="225" t="s">
        <v>268</v>
      </c>
      <c r="E198" s="172"/>
      <c r="F198" s="172">
        <v>-73</v>
      </c>
      <c r="G198" s="91"/>
      <c r="H198" s="91"/>
      <c r="I198" s="91">
        <v>-73</v>
      </c>
      <c r="J198" s="91"/>
      <c r="K198" s="91" t="s">
        <v>1471</v>
      </c>
      <c r="L198" s="106"/>
      <c r="M198" s="89"/>
      <c r="N198" s="169"/>
      <c r="O198" s="536"/>
      <c r="P198"/>
    </row>
    <row r="199" spans="1:16" x14ac:dyDescent="0.2">
      <c r="A199" s="224" t="s">
        <v>300</v>
      </c>
      <c r="B199" s="91" t="s">
        <v>487</v>
      </c>
      <c r="C199" s="91" t="s">
        <v>442</v>
      </c>
      <c r="D199" s="225" t="s">
        <v>15</v>
      </c>
      <c r="E199" s="172"/>
      <c r="F199" s="172"/>
      <c r="G199" s="91">
        <v>-81</v>
      </c>
      <c r="H199" s="91">
        <v>-81</v>
      </c>
      <c r="I199" s="91"/>
      <c r="J199" s="91"/>
      <c r="K199" s="91"/>
      <c r="L199" s="106"/>
      <c r="M199" s="89"/>
      <c r="N199" s="169"/>
      <c r="O199" s="536"/>
      <c r="P199"/>
    </row>
    <row r="200" spans="1:16" x14ac:dyDescent="0.2">
      <c r="A200" s="224" t="s">
        <v>1224</v>
      </c>
      <c r="B200" s="91" t="s">
        <v>768</v>
      </c>
      <c r="C200" s="91" t="s">
        <v>1225</v>
      </c>
      <c r="D200" s="225" t="s">
        <v>248</v>
      </c>
      <c r="E200" s="172"/>
      <c r="F200" s="172"/>
      <c r="G200" s="91">
        <v>-73</v>
      </c>
      <c r="H200" s="91"/>
      <c r="I200" s="91"/>
      <c r="J200" s="91"/>
      <c r="K200" s="91"/>
      <c r="L200" s="106"/>
      <c r="M200" s="89"/>
      <c r="N200" s="169"/>
      <c r="O200" s="536"/>
      <c r="P200"/>
    </row>
    <row r="201" spans="1:16" x14ac:dyDescent="0.2">
      <c r="A201" s="224" t="s">
        <v>131</v>
      </c>
      <c r="B201" s="91" t="s">
        <v>889</v>
      </c>
      <c r="C201" s="91" t="s">
        <v>1209</v>
      </c>
      <c r="D201" s="225" t="s">
        <v>24</v>
      </c>
      <c r="E201" s="172"/>
      <c r="F201" s="172"/>
      <c r="G201" s="91">
        <v>-73</v>
      </c>
      <c r="H201" s="91">
        <v>-73</v>
      </c>
      <c r="I201" s="91"/>
      <c r="J201" s="91">
        <v>-73</v>
      </c>
      <c r="K201" s="91"/>
      <c r="L201" s="106">
        <v>-73</v>
      </c>
      <c r="M201" s="754" t="s">
        <v>1471</v>
      </c>
      <c r="N201" s="169"/>
      <c r="O201" s="536"/>
      <c r="P201"/>
    </row>
    <row r="202" spans="1:16" x14ac:dyDescent="0.2">
      <c r="A202" s="224" t="s">
        <v>131</v>
      </c>
      <c r="B202" s="91" t="s">
        <v>182</v>
      </c>
      <c r="C202" s="91" t="s">
        <v>1208</v>
      </c>
      <c r="D202" s="225" t="s">
        <v>24</v>
      </c>
      <c r="E202" s="172"/>
      <c r="F202" s="172">
        <v>-73</v>
      </c>
      <c r="G202" s="91">
        <v>-73</v>
      </c>
      <c r="H202" s="91">
        <v>-73</v>
      </c>
      <c r="I202" s="91">
        <v>-73</v>
      </c>
      <c r="J202" s="91">
        <v>-73</v>
      </c>
      <c r="K202" s="91" t="s">
        <v>1471</v>
      </c>
      <c r="L202" s="106">
        <v>-73</v>
      </c>
      <c r="M202" s="754" t="s">
        <v>1471</v>
      </c>
      <c r="N202" s="169"/>
      <c r="O202" s="536"/>
      <c r="P202"/>
    </row>
    <row r="203" spans="1:16" x14ac:dyDescent="0.2">
      <c r="A203" s="224" t="s">
        <v>131</v>
      </c>
      <c r="B203" s="91" t="s">
        <v>220</v>
      </c>
      <c r="C203" s="91" t="s">
        <v>212</v>
      </c>
      <c r="D203" s="225" t="s">
        <v>24</v>
      </c>
      <c r="E203" s="172"/>
      <c r="F203" s="172">
        <v>-73</v>
      </c>
      <c r="G203" s="91"/>
      <c r="H203" s="91"/>
      <c r="I203" s="91">
        <v>-73</v>
      </c>
      <c r="J203" s="91">
        <v>-81</v>
      </c>
      <c r="K203" s="91" t="s">
        <v>1471</v>
      </c>
      <c r="L203" s="106"/>
      <c r="M203" s="89"/>
      <c r="N203" s="169"/>
      <c r="O203" s="536"/>
      <c r="P203"/>
    </row>
    <row r="204" spans="1:16" x14ac:dyDescent="0.2">
      <c r="A204" s="224" t="s">
        <v>674</v>
      </c>
      <c r="B204" s="91" t="s">
        <v>675</v>
      </c>
      <c r="C204" s="91" t="s">
        <v>441</v>
      </c>
      <c r="D204" s="225" t="s">
        <v>314</v>
      </c>
      <c r="E204" s="172"/>
      <c r="F204" s="172">
        <v>-66</v>
      </c>
      <c r="G204" s="91">
        <v>-66</v>
      </c>
      <c r="H204" s="91">
        <v>-66</v>
      </c>
      <c r="I204" s="91"/>
      <c r="J204" s="91"/>
      <c r="K204" s="91" t="s">
        <v>1471</v>
      </c>
      <c r="L204" s="106"/>
      <c r="M204" s="754" t="s">
        <v>1471</v>
      </c>
      <c r="N204" s="169"/>
      <c r="O204" s="536"/>
      <c r="P204"/>
    </row>
    <row r="205" spans="1:16" x14ac:dyDescent="0.2">
      <c r="A205" s="224" t="s">
        <v>1478</v>
      </c>
      <c r="B205" s="91" t="s">
        <v>1479</v>
      </c>
      <c r="C205" s="708">
        <v>35796</v>
      </c>
      <c r="D205" s="225" t="s">
        <v>874</v>
      </c>
      <c r="E205" s="172"/>
      <c r="F205" s="172"/>
      <c r="G205" s="91"/>
      <c r="H205" s="91"/>
      <c r="I205" s="91"/>
      <c r="J205" s="91"/>
      <c r="K205" s="91" t="s">
        <v>1471</v>
      </c>
      <c r="L205" s="106"/>
      <c r="M205" s="89"/>
      <c r="N205" s="169"/>
      <c r="O205" s="536"/>
      <c r="P205"/>
    </row>
    <row r="206" spans="1:16" x14ac:dyDescent="0.2">
      <c r="A206" s="224" t="s">
        <v>28</v>
      </c>
      <c r="B206" s="91" t="s">
        <v>100</v>
      </c>
      <c r="C206" s="91" t="s">
        <v>430</v>
      </c>
      <c r="D206" s="225" t="s">
        <v>17</v>
      </c>
      <c r="E206" s="172"/>
      <c r="F206" s="172">
        <v>-66</v>
      </c>
      <c r="G206" s="91">
        <v>-66</v>
      </c>
      <c r="H206" s="91"/>
      <c r="I206" s="91">
        <v>-66</v>
      </c>
      <c r="J206" s="91"/>
      <c r="K206" s="91"/>
      <c r="L206" s="106">
        <v>-66</v>
      </c>
      <c r="M206" s="754" t="s">
        <v>1471</v>
      </c>
      <c r="N206" s="169"/>
      <c r="O206" s="536"/>
      <c r="P206"/>
    </row>
    <row r="207" spans="1:16" s="207" customFormat="1" x14ac:dyDescent="0.2">
      <c r="A207" s="224" t="s">
        <v>28</v>
      </c>
      <c r="B207" s="91" t="s">
        <v>1020</v>
      </c>
      <c r="C207" s="91" t="s">
        <v>1211</v>
      </c>
      <c r="D207" s="225" t="s">
        <v>874</v>
      </c>
      <c r="E207" s="172"/>
      <c r="F207" s="172">
        <v>-73</v>
      </c>
      <c r="G207" s="91"/>
      <c r="H207" s="91"/>
      <c r="I207" s="91">
        <v>-73</v>
      </c>
      <c r="J207" s="91"/>
      <c r="K207" s="91"/>
      <c r="L207" s="106"/>
      <c r="M207" s="89"/>
      <c r="N207" s="169"/>
      <c r="O207" s="536"/>
    </row>
    <row r="208" spans="1:16" s="207" customFormat="1" x14ac:dyDescent="0.2">
      <c r="A208" s="224" t="s">
        <v>390</v>
      </c>
      <c r="B208" s="91" t="s">
        <v>391</v>
      </c>
      <c r="C208" s="91" t="s">
        <v>459</v>
      </c>
      <c r="D208" s="225" t="s">
        <v>17</v>
      </c>
      <c r="E208" s="172"/>
      <c r="F208" s="172">
        <v>-73</v>
      </c>
      <c r="G208" s="91"/>
      <c r="H208" s="91">
        <v>-73</v>
      </c>
      <c r="I208" s="91"/>
      <c r="J208" s="91"/>
      <c r="K208" s="91" t="s">
        <v>1471</v>
      </c>
      <c r="L208" s="106">
        <v>-73</v>
      </c>
      <c r="M208" s="89"/>
      <c r="N208" s="169"/>
      <c r="O208" s="407"/>
    </row>
    <row r="209" spans="1:16" s="36" customFormat="1" x14ac:dyDescent="0.2">
      <c r="A209" s="101" t="s">
        <v>327</v>
      </c>
      <c r="B209" s="101" t="s">
        <v>83</v>
      </c>
      <c r="C209" s="101" t="s">
        <v>413</v>
      </c>
      <c r="D209" s="102" t="s">
        <v>824</v>
      </c>
      <c r="E209" s="172"/>
      <c r="F209" s="172">
        <v>-73</v>
      </c>
      <c r="G209" s="91"/>
      <c r="H209" s="91">
        <v>-81</v>
      </c>
      <c r="I209" s="91"/>
      <c r="J209" s="91">
        <v>-81</v>
      </c>
      <c r="K209" s="91"/>
      <c r="L209" s="106">
        <v>-73</v>
      </c>
      <c r="M209" s="89"/>
      <c r="N209" s="169"/>
      <c r="O209" s="407"/>
    </row>
    <row r="210" spans="1:16" x14ac:dyDescent="0.2">
      <c r="A210" s="228" t="s">
        <v>30</v>
      </c>
      <c r="B210" s="174" t="s">
        <v>42</v>
      </c>
      <c r="C210" s="174" t="s">
        <v>162</v>
      </c>
      <c r="D210" s="227" t="s">
        <v>43</v>
      </c>
      <c r="E210" s="172"/>
      <c r="F210" s="172"/>
      <c r="G210" s="91"/>
      <c r="H210" s="91"/>
      <c r="I210" s="91"/>
      <c r="J210" s="91"/>
      <c r="K210" s="91"/>
      <c r="L210" s="106"/>
      <c r="M210" s="89"/>
      <c r="N210" s="169"/>
      <c r="O210" s="287" t="s">
        <v>1030</v>
      </c>
      <c r="P210"/>
    </row>
    <row r="211" spans="1:16" x14ac:dyDescent="0.2">
      <c r="A211" s="224" t="s">
        <v>389</v>
      </c>
      <c r="B211" s="91" t="s">
        <v>26</v>
      </c>
      <c r="C211" s="91" t="s">
        <v>456</v>
      </c>
      <c r="D211" s="225" t="s">
        <v>40</v>
      </c>
      <c r="E211" s="172"/>
      <c r="F211" s="172">
        <v>-81</v>
      </c>
      <c r="G211" s="91">
        <v>-73</v>
      </c>
      <c r="H211" s="91">
        <v>-81</v>
      </c>
      <c r="I211" s="91">
        <v>-81</v>
      </c>
      <c r="J211" s="91"/>
      <c r="K211" s="91"/>
      <c r="L211" s="106"/>
      <c r="M211" s="89"/>
      <c r="N211" s="518"/>
      <c r="O211" s="536"/>
      <c r="P211"/>
    </row>
    <row r="212" spans="1:16" x14ac:dyDescent="0.2">
      <c r="A212" s="224" t="s">
        <v>237</v>
      </c>
      <c r="B212" s="91" t="s">
        <v>193</v>
      </c>
      <c r="C212" s="91" t="s">
        <v>441</v>
      </c>
      <c r="D212" s="225" t="s">
        <v>23</v>
      </c>
      <c r="E212" s="172">
        <v>-66</v>
      </c>
      <c r="F212" s="172"/>
      <c r="G212" s="100"/>
      <c r="H212" s="100"/>
      <c r="I212" s="100"/>
      <c r="J212" s="100"/>
      <c r="K212" s="100"/>
      <c r="L212" s="608"/>
      <c r="M212" s="89"/>
      <c r="N212" s="518" t="s">
        <v>288</v>
      </c>
      <c r="O212" s="287" t="s">
        <v>971</v>
      </c>
      <c r="P212"/>
    </row>
    <row r="213" spans="1:16" s="173" customFormat="1" x14ac:dyDescent="0.2">
      <c r="A213" s="243" t="s">
        <v>35</v>
      </c>
      <c r="B213" s="184" t="s">
        <v>52</v>
      </c>
      <c r="C213" s="184" t="s">
        <v>316</v>
      </c>
      <c r="D213" s="244" t="s">
        <v>17</v>
      </c>
      <c r="E213" s="516"/>
      <c r="F213" s="516"/>
      <c r="G213" s="517"/>
      <c r="H213" s="606"/>
      <c r="I213" s="517"/>
      <c r="J213" s="517"/>
      <c r="K213" s="184"/>
      <c r="L213" s="253"/>
      <c r="M213" s="89" t="s">
        <v>1471</v>
      </c>
      <c r="N213" s="522" t="s">
        <v>288</v>
      </c>
      <c r="O213" s="287" t="s">
        <v>968</v>
      </c>
    </row>
    <row r="214" spans="1:16" s="173" customFormat="1" x14ac:dyDescent="0.2">
      <c r="A214" s="403" t="s">
        <v>1402</v>
      </c>
      <c r="B214" s="184" t="s">
        <v>60</v>
      </c>
      <c r="C214" s="184" t="s">
        <v>441</v>
      </c>
      <c r="D214" s="713" t="s">
        <v>48</v>
      </c>
      <c r="E214" s="516"/>
      <c r="F214" s="516"/>
      <c r="G214" s="517"/>
      <c r="H214" s="606"/>
      <c r="I214" s="517"/>
      <c r="J214" s="517">
        <v>-81</v>
      </c>
      <c r="K214" s="184"/>
      <c r="L214" s="253"/>
      <c r="M214" s="200"/>
      <c r="N214" s="714"/>
      <c r="O214" s="287"/>
    </row>
    <row r="215" spans="1:16" x14ac:dyDescent="0.2">
      <c r="A215" s="91" t="s">
        <v>1022</v>
      </c>
      <c r="B215" s="91" t="s">
        <v>1023</v>
      </c>
      <c r="C215" s="91" t="s">
        <v>453</v>
      </c>
      <c r="D215" s="89" t="s">
        <v>824</v>
      </c>
      <c r="E215" s="106"/>
      <c r="F215" s="106">
        <v>-81</v>
      </c>
      <c r="G215" s="181"/>
      <c r="H215" s="605">
        <v>-81</v>
      </c>
      <c r="I215" s="181"/>
      <c r="J215" s="181">
        <v>-81</v>
      </c>
      <c r="K215" s="91"/>
      <c r="L215" s="106"/>
      <c r="M215" s="89"/>
      <c r="N215" s="518"/>
      <c r="O215" s="537"/>
      <c r="P215" s="211"/>
    </row>
    <row r="216" spans="1:16" x14ac:dyDescent="0.2">
      <c r="A216" s="523" t="s">
        <v>1034</v>
      </c>
      <c r="B216" s="523" t="s">
        <v>83</v>
      </c>
      <c r="C216" s="91" t="s">
        <v>1210</v>
      </c>
      <c r="D216" s="89" t="s">
        <v>190</v>
      </c>
      <c r="E216" s="523"/>
      <c r="F216" s="523"/>
      <c r="G216" s="523">
        <v>-66</v>
      </c>
      <c r="H216" s="523"/>
      <c r="I216" s="523"/>
      <c r="J216" s="523"/>
      <c r="K216" s="523"/>
      <c r="L216" s="523"/>
      <c r="M216" s="523"/>
      <c r="N216" s="523"/>
      <c r="O216" s="523"/>
    </row>
    <row r="217" spans="1:16" x14ac:dyDescent="0.2">
      <c r="A217" s="394" t="s">
        <v>1383</v>
      </c>
      <c r="B217" s="523" t="s">
        <v>83</v>
      </c>
      <c r="C217" s="394" t="s">
        <v>210</v>
      </c>
      <c r="D217" s="396" t="s">
        <v>803</v>
      </c>
      <c r="E217" s="394"/>
      <c r="F217" s="394"/>
      <c r="G217" s="394"/>
      <c r="H217" s="394"/>
      <c r="I217" s="394">
        <v>-66</v>
      </c>
      <c r="J217" s="394"/>
      <c r="K217" s="394"/>
      <c r="L217" s="394"/>
      <c r="M217" s="394"/>
      <c r="N217" s="394"/>
      <c r="O217" s="394"/>
    </row>
    <row r="218" spans="1:16" x14ac:dyDescent="0.2">
      <c r="G218" s="269"/>
      <c r="H218" s="190"/>
      <c r="I218" s="190"/>
      <c r="J218" s="190"/>
    </row>
  </sheetData>
  <mergeCells count="8">
    <mergeCell ref="N18:O18"/>
    <mergeCell ref="A1:P2"/>
    <mergeCell ref="B7:C7"/>
    <mergeCell ref="B4:C4"/>
    <mergeCell ref="E3:N4"/>
    <mergeCell ref="E5:N14"/>
    <mergeCell ref="E15:N15"/>
    <mergeCell ref="E16:N16"/>
  </mergeCells>
  <phoneticPr fontId="4" type="noConversion"/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RowHeight="12.75" x14ac:dyDescent="0.2"/>
  <sheetData>
    <row r="2" spans="2:2" x14ac:dyDescent="0.2">
      <c r="B2" t="e">
        <f>(SUM(F19,H19,M19)+(LARGE((G19,I19:L19),1))+(LARGE((G19,I19:L19),2)))</f>
        <v>#NUM!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zoomScaleNormal="100" workbookViewId="0">
      <pane xSplit="3" ySplit="10" topLeftCell="D139" activePane="bottomRight" state="frozen"/>
      <selection activeCell="K15" sqref="K15"/>
      <selection pane="topRight" activeCell="K15" sqref="K15"/>
      <selection pane="bottomLeft" activeCell="K15" sqref="K15"/>
      <selection pane="bottomRight" activeCell="E144" sqref="E144"/>
    </sheetView>
  </sheetViews>
  <sheetFormatPr baseColWidth="10" defaultRowHeight="12.75" x14ac:dyDescent="0.2"/>
  <cols>
    <col min="1" max="1" width="4.42578125" style="292" customWidth="1"/>
    <col min="2" max="2" width="20.28515625" customWidth="1"/>
    <col min="3" max="3" width="17.42578125" customWidth="1"/>
    <col min="5" max="5" width="15.140625" style="155" customWidth="1"/>
    <col min="12" max="13" width="11.42578125" customWidth="1"/>
    <col min="15" max="15" width="12.140625" customWidth="1"/>
  </cols>
  <sheetData>
    <row r="1" spans="1:15" ht="12.75" customHeight="1" x14ac:dyDescent="0.2">
      <c r="A1" s="865" t="s">
        <v>1060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6"/>
    </row>
    <row r="2" spans="1:15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6"/>
    </row>
    <row r="3" spans="1:15" x14ac:dyDescent="0.2">
      <c r="B3" s="542"/>
      <c r="C3" s="542"/>
      <c r="D3" s="542"/>
      <c r="E3" s="255"/>
      <c r="F3" s="542"/>
      <c r="G3" s="542"/>
      <c r="H3" s="542"/>
      <c r="I3" s="18"/>
      <c r="J3" s="542"/>
      <c r="K3" s="542"/>
      <c r="L3" s="542"/>
      <c r="M3" s="542"/>
      <c r="N3" s="542"/>
      <c r="O3" s="545"/>
    </row>
    <row r="4" spans="1:15" x14ac:dyDescent="0.2">
      <c r="B4" s="162"/>
      <c r="C4" s="1" t="s">
        <v>1</v>
      </c>
      <c r="D4" s="1"/>
      <c r="E4" s="210"/>
      <c r="F4" s="3"/>
      <c r="G4" s="3"/>
      <c r="H4" s="3"/>
      <c r="J4" s="68"/>
      <c r="K4" s="68"/>
      <c r="L4" s="68"/>
      <c r="M4" s="68"/>
      <c r="N4" s="6"/>
      <c r="O4" s="3"/>
    </row>
    <row r="5" spans="1:15" x14ac:dyDescent="0.2">
      <c r="B5" s="217"/>
      <c r="C5" s="216" t="s">
        <v>361</v>
      </c>
      <c r="D5" s="74"/>
      <c r="E5" s="210"/>
      <c r="F5" s="3"/>
      <c r="G5" s="3"/>
      <c r="H5" s="3"/>
      <c r="I5" s="39" t="s">
        <v>706</v>
      </c>
      <c r="J5" s="366">
        <v>42822</v>
      </c>
      <c r="K5" s="366"/>
      <c r="L5" s="366"/>
      <c r="M5" s="366"/>
      <c r="N5" s="7"/>
      <c r="O5" s="3"/>
    </row>
    <row r="6" spans="1:15" x14ac:dyDescent="0.2">
      <c r="D6" s="3"/>
      <c r="E6" s="257"/>
      <c r="F6" s="4"/>
      <c r="G6" s="5"/>
      <c r="H6" s="5"/>
      <c r="I6" s="6"/>
      <c r="J6" s="2"/>
      <c r="K6" s="2"/>
      <c r="L6" s="2"/>
      <c r="M6" s="2"/>
      <c r="O6" s="3"/>
    </row>
    <row r="7" spans="1:15" x14ac:dyDescent="0.2">
      <c r="B7" s="3"/>
      <c r="C7" s="3"/>
      <c r="D7" s="3"/>
      <c r="E7" s="257"/>
      <c r="F7" s="4"/>
      <c r="G7" s="5"/>
      <c r="H7" s="5"/>
      <c r="I7" s="6"/>
      <c r="J7" s="2"/>
      <c r="K7" s="2"/>
      <c r="L7" s="2"/>
      <c r="M7" s="2"/>
      <c r="N7" s="7"/>
      <c r="O7" s="3"/>
    </row>
    <row r="8" spans="1:15" x14ac:dyDescent="0.2">
      <c r="A8" s="655"/>
      <c r="B8" s="80" t="s">
        <v>4</v>
      </c>
      <c r="C8" s="80" t="s">
        <v>5</v>
      </c>
      <c r="D8" s="80" t="s">
        <v>140</v>
      </c>
      <c r="E8" s="80" t="s">
        <v>6</v>
      </c>
      <c r="F8" s="148" t="s">
        <v>10</v>
      </c>
      <c r="G8" s="385" t="s">
        <v>808</v>
      </c>
      <c r="H8" s="154" t="s">
        <v>238</v>
      </c>
      <c r="I8" s="385" t="s">
        <v>809</v>
      </c>
      <c r="J8" s="385" t="s">
        <v>811</v>
      </c>
      <c r="K8" s="385" t="s">
        <v>812</v>
      </c>
      <c r="L8" s="385" t="s">
        <v>813</v>
      </c>
      <c r="M8" s="80" t="s">
        <v>108</v>
      </c>
      <c r="N8" s="385" t="s">
        <v>816</v>
      </c>
      <c r="O8" s="80" t="s">
        <v>166</v>
      </c>
    </row>
    <row r="9" spans="1:15" x14ac:dyDescent="0.2">
      <c r="A9" s="655"/>
      <c r="B9" s="80"/>
      <c r="C9" s="80"/>
      <c r="D9" s="80" t="s">
        <v>141</v>
      </c>
      <c r="E9" s="80" t="s">
        <v>109</v>
      </c>
      <c r="F9" s="148" t="s">
        <v>110</v>
      </c>
      <c r="G9" s="385" t="s">
        <v>1065</v>
      </c>
      <c r="H9" s="154" t="s">
        <v>1065</v>
      </c>
      <c r="I9" s="385" t="s">
        <v>1065</v>
      </c>
      <c r="J9" s="385" t="s">
        <v>1065</v>
      </c>
      <c r="K9" s="385" t="s">
        <v>1065</v>
      </c>
      <c r="L9" s="385" t="s">
        <v>1065</v>
      </c>
      <c r="M9" s="154" t="s">
        <v>1065</v>
      </c>
      <c r="N9" s="385" t="s">
        <v>1065</v>
      </c>
      <c r="O9" s="80"/>
    </row>
    <row r="10" spans="1:15" x14ac:dyDescent="0.2">
      <c r="A10" s="656"/>
      <c r="B10" s="435"/>
      <c r="C10" s="435"/>
      <c r="D10" s="435"/>
      <c r="E10" s="435"/>
      <c r="F10" s="436"/>
      <c r="G10" s="435"/>
      <c r="H10" s="438"/>
      <c r="I10" s="435"/>
      <c r="J10" s="435"/>
      <c r="K10" s="435"/>
      <c r="L10" s="435"/>
      <c r="M10" s="439"/>
      <c r="N10" s="435"/>
      <c r="O10" s="435"/>
    </row>
    <row r="11" spans="1:15" s="440" customFormat="1" x14ac:dyDescent="0.2">
      <c r="A11" s="406">
        <v>1</v>
      </c>
      <c r="B11" s="144" t="s">
        <v>1062</v>
      </c>
      <c r="C11" s="144" t="s">
        <v>1063</v>
      </c>
      <c r="D11" s="144" t="s">
        <v>1177</v>
      </c>
      <c r="E11" s="145" t="s">
        <v>1064</v>
      </c>
      <c r="F11" s="414" t="s">
        <v>1061</v>
      </c>
      <c r="G11" s="91">
        <v>200</v>
      </c>
      <c r="H11" s="106">
        <v>250</v>
      </c>
      <c r="I11" s="91"/>
      <c r="J11" s="91"/>
      <c r="K11" s="91"/>
      <c r="L11" s="91">
        <v>200</v>
      </c>
      <c r="M11" s="100">
        <v>400</v>
      </c>
      <c r="N11" s="91">
        <f t="shared" ref="N11:N16" si="0">SUM(G11:M11)</f>
        <v>1050</v>
      </c>
      <c r="O11" s="89"/>
    </row>
    <row r="12" spans="1:15" s="440" customFormat="1" x14ac:dyDescent="0.2">
      <c r="A12" s="660"/>
      <c r="B12" s="144" t="s">
        <v>1132</v>
      </c>
      <c r="C12" s="144" t="s">
        <v>1133</v>
      </c>
      <c r="D12" s="144" t="s">
        <v>1171</v>
      </c>
      <c r="E12" s="145" t="s">
        <v>661</v>
      </c>
      <c r="F12" s="414" t="s">
        <v>1061</v>
      </c>
      <c r="G12" s="419"/>
      <c r="H12" s="420">
        <v>400</v>
      </c>
      <c r="I12" s="419"/>
      <c r="J12" s="419">
        <v>200</v>
      </c>
      <c r="K12" s="419"/>
      <c r="L12" s="419"/>
      <c r="M12" s="430"/>
      <c r="N12" s="419">
        <f t="shared" si="0"/>
        <v>600</v>
      </c>
      <c r="O12" s="428"/>
    </row>
    <row r="13" spans="1:15" s="440" customFormat="1" x14ac:dyDescent="0.2">
      <c r="A13" s="660"/>
      <c r="B13" s="144" t="s">
        <v>512</v>
      </c>
      <c r="C13" s="144" t="s">
        <v>1327</v>
      </c>
      <c r="D13" s="144" t="s">
        <v>1177</v>
      </c>
      <c r="E13" s="145" t="s">
        <v>23</v>
      </c>
      <c r="F13" s="414" t="s">
        <v>1061</v>
      </c>
      <c r="G13" s="419"/>
      <c r="H13" s="420">
        <v>325</v>
      </c>
      <c r="I13" s="419">
        <v>162.5</v>
      </c>
      <c r="J13" s="419"/>
      <c r="K13" s="419"/>
      <c r="L13" s="419"/>
      <c r="M13" s="430"/>
      <c r="N13" s="419">
        <f t="shared" si="0"/>
        <v>487.5</v>
      </c>
      <c r="O13" s="428"/>
    </row>
    <row r="14" spans="1:15" s="440" customFormat="1" x14ac:dyDescent="0.2">
      <c r="A14" s="406">
        <v>2</v>
      </c>
      <c r="B14" s="91" t="s">
        <v>861</v>
      </c>
      <c r="C14" s="91" t="s">
        <v>487</v>
      </c>
      <c r="D14" s="91" t="s">
        <v>1178</v>
      </c>
      <c r="E14" s="89" t="s">
        <v>13</v>
      </c>
      <c r="F14" s="109" t="s">
        <v>1061</v>
      </c>
      <c r="G14" s="91">
        <v>162.5</v>
      </c>
      <c r="H14" s="106">
        <v>0</v>
      </c>
      <c r="I14" s="419">
        <v>125</v>
      </c>
      <c r="J14" s="91"/>
      <c r="K14" s="419">
        <v>0</v>
      </c>
      <c r="L14" s="91">
        <v>162.5</v>
      </c>
      <c r="M14" s="100"/>
      <c r="N14" s="91">
        <f t="shared" si="0"/>
        <v>450</v>
      </c>
      <c r="O14" s="89"/>
    </row>
    <row r="15" spans="1:15" s="440" customFormat="1" x14ac:dyDescent="0.2">
      <c r="A15" s="406">
        <v>3</v>
      </c>
      <c r="B15" s="91" t="s">
        <v>1429</v>
      </c>
      <c r="C15" s="91" t="s">
        <v>65</v>
      </c>
      <c r="D15" s="421"/>
      <c r="E15" s="89" t="s">
        <v>58</v>
      </c>
      <c r="F15" s="109" t="s">
        <v>1061</v>
      </c>
      <c r="G15" s="91"/>
      <c r="H15" s="106"/>
      <c r="I15" s="91"/>
      <c r="J15" s="91"/>
      <c r="K15" s="91"/>
      <c r="L15" s="91"/>
      <c r="M15" s="100">
        <v>325</v>
      </c>
      <c r="N15" s="91">
        <f t="shared" si="0"/>
        <v>325</v>
      </c>
      <c r="O15" s="89"/>
    </row>
    <row r="16" spans="1:15" s="440" customFormat="1" x14ac:dyDescent="0.2">
      <c r="A16" s="406">
        <v>4</v>
      </c>
      <c r="B16" s="144" t="s">
        <v>1131</v>
      </c>
      <c r="C16" s="144" t="s">
        <v>485</v>
      </c>
      <c r="D16" s="144" t="s">
        <v>1172</v>
      </c>
      <c r="E16" s="145" t="s">
        <v>907</v>
      </c>
      <c r="F16" s="414" t="s">
        <v>1061</v>
      </c>
      <c r="G16" s="91"/>
      <c r="H16" s="106">
        <v>0</v>
      </c>
      <c r="I16" s="419">
        <v>0</v>
      </c>
      <c r="J16" s="91">
        <v>162.5</v>
      </c>
      <c r="K16" s="91"/>
      <c r="L16" s="91"/>
      <c r="M16" s="100"/>
      <c r="N16" s="91">
        <f t="shared" si="0"/>
        <v>162.5</v>
      </c>
      <c r="O16" s="89"/>
    </row>
    <row r="17" spans="1:15" s="440" customFormat="1" x14ac:dyDescent="0.2">
      <c r="A17" s="406"/>
      <c r="B17" s="91" t="s">
        <v>580</v>
      </c>
      <c r="C17" s="91" t="s">
        <v>1239</v>
      </c>
      <c r="D17" s="421"/>
      <c r="E17" s="89" t="s">
        <v>165</v>
      </c>
      <c r="F17" s="109" t="s">
        <v>1061</v>
      </c>
      <c r="G17" s="91"/>
      <c r="H17" s="106"/>
      <c r="I17" s="91"/>
      <c r="J17" s="91"/>
      <c r="K17" s="91"/>
      <c r="L17" s="91"/>
      <c r="M17" s="100">
        <v>0</v>
      </c>
      <c r="N17" s="91">
        <v>0</v>
      </c>
      <c r="O17" s="89"/>
    </row>
    <row r="18" spans="1:15" s="440" customFormat="1" x14ac:dyDescent="0.2">
      <c r="A18" s="406"/>
      <c r="B18" s="144" t="s">
        <v>1066</v>
      </c>
      <c r="C18" s="144" t="s">
        <v>1067</v>
      </c>
      <c r="D18" s="144" t="s">
        <v>1179</v>
      </c>
      <c r="E18" s="145" t="s">
        <v>907</v>
      </c>
      <c r="F18" s="414" t="s">
        <v>1061</v>
      </c>
      <c r="G18" s="91">
        <v>0</v>
      </c>
      <c r="H18" s="106">
        <v>0</v>
      </c>
      <c r="I18" s="419">
        <v>0</v>
      </c>
      <c r="J18" s="91">
        <v>0</v>
      </c>
      <c r="K18" s="91"/>
      <c r="L18" s="91">
        <v>0</v>
      </c>
      <c r="M18" s="100"/>
      <c r="N18" s="91">
        <f>SUM(G18:M18)</f>
        <v>0</v>
      </c>
      <c r="O18" s="89"/>
    </row>
    <row r="19" spans="1:15" s="440" customFormat="1" x14ac:dyDescent="0.2">
      <c r="A19" s="656"/>
      <c r="B19" s="146"/>
      <c r="C19" s="146"/>
      <c r="D19" s="146"/>
      <c r="E19" s="147"/>
      <c r="F19" s="199" t="s">
        <v>219</v>
      </c>
      <c r="G19" s="146"/>
      <c r="H19" s="185"/>
      <c r="I19" s="146"/>
      <c r="J19" s="146"/>
      <c r="K19" s="146"/>
      <c r="L19" s="146"/>
      <c r="M19" s="551"/>
      <c r="N19" s="146">
        <f t="shared" ref="N19:N38" si="1">SUM(G19:M19)</f>
        <v>0</v>
      </c>
      <c r="O19" s="147"/>
    </row>
    <row r="20" spans="1:15" s="440" customFormat="1" x14ac:dyDescent="0.2">
      <c r="A20" s="406">
        <v>1</v>
      </c>
      <c r="B20" s="144" t="s">
        <v>1134</v>
      </c>
      <c r="C20" s="144" t="s">
        <v>1135</v>
      </c>
      <c r="D20" s="144" t="s">
        <v>1180</v>
      </c>
      <c r="E20" s="145" t="s">
        <v>661</v>
      </c>
      <c r="F20" s="414" t="s">
        <v>1069</v>
      </c>
      <c r="G20" s="91"/>
      <c r="H20" s="106">
        <v>400</v>
      </c>
      <c r="I20" s="91"/>
      <c r="J20" s="620">
        <f>125/2</f>
        <v>62.5</v>
      </c>
      <c r="K20" s="419">
        <f>125/2</f>
        <v>62.5</v>
      </c>
      <c r="L20" s="91">
        <v>200</v>
      </c>
      <c r="M20" s="100">
        <v>400</v>
      </c>
      <c r="N20" s="91">
        <f>(SUM(H20,M20)+(LARGE((G20,I20:L20),1))+(LARGE((G20,I20:L20),2)))</f>
        <v>1062.5</v>
      </c>
      <c r="O20" s="89"/>
    </row>
    <row r="21" spans="1:15" x14ac:dyDescent="0.2">
      <c r="A21" s="406">
        <v>2</v>
      </c>
      <c r="B21" s="441" t="s">
        <v>512</v>
      </c>
      <c r="C21" s="441" t="s">
        <v>1327</v>
      </c>
      <c r="D21" s="441" t="s">
        <v>1177</v>
      </c>
      <c r="E21" s="443" t="s">
        <v>23</v>
      </c>
      <c r="F21" s="442" t="s">
        <v>1069</v>
      </c>
      <c r="G21" s="463"/>
      <c r="H21" s="583">
        <v>325</v>
      </c>
      <c r="I21" s="269">
        <v>162.5</v>
      </c>
      <c r="J21" s="269">
        <v>200</v>
      </c>
      <c r="K21" s="269"/>
      <c r="L21" s="269"/>
      <c r="M21" s="300">
        <v>0</v>
      </c>
      <c r="N21" s="91">
        <f>SUM(G21:M21)</f>
        <v>687.5</v>
      </c>
      <c r="O21" s="299"/>
    </row>
    <row r="22" spans="1:15" x14ac:dyDescent="0.2">
      <c r="A22" s="406">
        <v>3</v>
      </c>
      <c r="B22" s="144" t="s">
        <v>1139</v>
      </c>
      <c r="C22" s="144" t="s">
        <v>207</v>
      </c>
      <c r="D22" s="144" t="s">
        <v>1182</v>
      </c>
      <c r="E22" s="145" t="s">
        <v>164</v>
      </c>
      <c r="F22" s="414" t="s">
        <v>1069</v>
      </c>
      <c r="G22" s="91"/>
      <c r="H22" s="106">
        <v>325</v>
      </c>
      <c r="I22" s="91"/>
      <c r="J22" s="91"/>
      <c r="K22" s="419">
        <v>0</v>
      </c>
      <c r="L22" s="419"/>
      <c r="M22" s="100">
        <v>325</v>
      </c>
      <c r="N22" s="91">
        <f>SUM(G22:M22)</f>
        <v>650</v>
      </c>
      <c r="O22" s="89"/>
    </row>
    <row r="23" spans="1:15" x14ac:dyDescent="0.2">
      <c r="A23" s="657">
        <v>4</v>
      </c>
      <c r="B23" s="144" t="s">
        <v>1339</v>
      </c>
      <c r="C23" s="144" t="s">
        <v>577</v>
      </c>
      <c r="D23" s="144" t="s">
        <v>1170</v>
      </c>
      <c r="E23" s="145" t="s">
        <v>566</v>
      </c>
      <c r="F23" s="414" t="s">
        <v>1069</v>
      </c>
      <c r="G23" s="91"/>
      <c r="H23" s="106"/>
      <c r="I23" s="91"/>
      <c r="J23" s="91">
        <v>162.5</v>
      </c>
      <c r="K23" s="91">
        <v>200</v>
      </c>
      <c r="L23" s="91">
        <v>162.5</v>
      </c>
      <c r="M23" s="100">
        <v>250</v>
      </c>
      <c r="N23" s="91">
        <f>(SUM(H23,M23)+(LARGE((G23,I23:L23),1))+(LARGE((G23,I23:L23),2)))</f>
        <v>612.5</v>
      </c>
      <c r="O23" s="89"/>
    </row>
    <row r="24" spans="1:15" x14ac:dyDescent="0.2">
      <c r="A24" s="406">
        <v>5</v>
      </c>
      <c r="B24" s="144" t="s">
        <v>1132</v>
      </c>
      <c r="C24" s="144" t="s">
        <v>1133</v>
      </c>
      <c r="D24" s="144" t="s">
        <v>1171</v>
      </c>
      <c r="E24" s="145" t="s">
        <v>661</v>
      </c>
      <c r="F24" s="414" t="s">
        <v>1069</v>
      </c>
      <c r="G24" s="419"/>
      <c r="H24" s="420">
        <f>400/2</f>
        <v>200</v>
      </c>
      <c r="I24" s="419"/>
      <c r="J24" s="419">
        <f>200/2</f>
        <v>100</v>
      </c>
      <c r="K24" s="91">
        <v>162.5</v>
      </c>
      <c r="L24" s="91">
        <v>0</v>
      </c>
      <c r="M24" s="100"/>
      <c r="N24" s="91">
        <f>(SUM(H24,M24)+(LARGE((G24,I24:L24),1))+(LARGE((G24,I24:L24),2)))</f>
        <v>462.5</v>
      </c>
      <c r="O24" s="89"/>
    </row>
    <row r="25" spans="1:15" x14ac:dyDescent="0.2">
      <c r="A25" s="660"/>
      <c r="B25" s="419" t="s">
        <v>1068</v>
      </c>
      <c r="C25" s="419" t="s">
        <v>272</v>
      </c>
      <c r="D25" s="419" t="s">
        <v>1181</v>
      </c>
      <c r="E25" s="428" t="s">
        <v>907</v>
      </c>
      <c r="F25" s="444" t="s">
        <v>1069</v>
      </c>
      <c r="G25" s="419">
        <v>0</v>
      </c>
      <c r="H25" s="420">
        <v>250</v>
      </c>
      <c r="I25" s="419">
        <v>200</v>
      </c>
      <c r="J25" s="419"/>
      <c r="K25" s="419"/>
      <c r="L25" s="419"/>
      <c r="M25" s="430"/>
      <c r="N25" s="419">
        <f>(SUM(H25,M25)+(LARGE((G25,I25:L25),1))+(LARGE((G25,I25:L25),2)))</f>
        <v>450</v>
      </c>
      <c r="O25" s="428"/>
    </row>
    <row r="26" spans="1:15" x14ac:dyDescent="0.2">
      <c r="A26" s="660"/>
      <c r="B26" s="419" t="s">
        <v>1070</v>
      </c>
      <c r="C26" s="419" t="s">
        <v>61</v>
      </c>
      <c r="D26" s="419" t="s">
        <v>1181</v>
      </c>
      <c r="E26" s="428" t="s">
        <v>1071</v>
      </c>
      <c r="F26" s="444" t="s">
        <v>1069</v>
      </c>
      <c r="G26" s="419">
        <v>200</v>
      </c>
      <c r="H26" s="420">
        <v>150</v>
      </c>
      <c r="I26" s="419"/>
      <c r="J26" s="419"/>
      <c r="K26" s="419"/>
      <c r="L26" s="419"/>
      <c r="M26" s="430"/>
      <c r="N26" s="419">
        <f t="shared" ref="N26:N37" si="2">SUM(G26:M26)</f>
        <v>350</v>
      </c>
      <c r="O26" s="428"/>
    </row>
    <row r="27" spans="1:15" x14ac:dyDescent="0.2">
      <c r="A27" s="660"/>
      <c r="B27" s="269" t="s">
        <v>861</v>
      </c>
      <c r="C27" s="269" t="s">
        <v>487</v>
      </c>
      <c r="D27" s="269" t="s">
        <v>1178</v>
      </c>
      <c r="E27" s="299" t="s">
        <v>13</v>
      </c>
      <c r="F27" s="326" t="s">
        <v>1069</v>
      </c>
      <c r="G27" s="463">
        <v>162.5</v>
      </c>
      <c r="H27" s="583">
        <v>0</v>
      </c>
      <c r="I27" s="463">
        <v>125</v>
      </c>
      <c r="J27" s="463"/>
      <c r="K27" s="463">
        <v>0</v>
      </c>
      <c r="L27" s="463"/>
      <c r="M27" s="585"/>
      <c r="N27" s="419">
        <f t="shared" si="2"/>
        <v>287.5</v>
      </c>
      <c r="O27" s="560"/>
    </row>
    <row r="28" spans="1:15" x14ac:dyDescent="0.2">
      <c r="A28" s="657">
        <v>6</v>
      </c>
      <c r="B28" s="441" t="s">
        <v>1138</v>
      </c>
      <c r="C28" s="441" t="s">
        <v>487</v>
      </c>
      <c r="D28" s="441" t="s">
        <v>1179</v>
      </c>
      <c r="E28" s="443" t="s">
        <v>516</v>
      </c>
      <c r="F28" s="442" t="s">
        <v>1069</v>
      </c>
      <c r="G28" s="269"/>
      <c r="H28" s="320">
        <v>0</v>
      </c>
      <c r="I28" s="269"/>
      <c r="J28" s="269"/>
      <c r="K28" s="269"/>
      <c r="L28" s="269"/>
      <c r="M28" s="300">
        <v>250</v>
      </c>
      <c r="N28" s="91">
        <f t="shared" si="2"/>
        <v>250</v>
      </c>
      <c r="O28" s="299"/>
    </row>
    <row r="29" spans="1:15" x14ac:dyDescent="0.2">
      <c r="A29" s="657"/>
      <c r="B29" s="441" t="s">
        <v>1131</v>
      </c>
      <c r="C29" s="441" t="s">
        <v>485</v>
      </c>
      <c r="D29" s="441" t="s">
        <v>1172</v>
      </c>
      <c r="E29" s="443" t="s">
        <v>907</v>
      </c>
      <c r="F29" s="442" t="s">
        <v>1069</v>
      </c>
      <c r="G29" s="463"/>
      <c r="H29" s="583">
        <v>0</v>
      </c>
      <c r="I29" s="269">
        <v>0</v>
      </c>
      <c r="J29" s="269"/>
      <c r="K29" s="269"/>
      <c r="L29" s="269"/>
      <c r="M29" s="300"/>
      <c r="N29" s="91">
        <f t="shared" si="2"/>
        <v>0</v>
      </c>
      <c r="O29" s="299"/>
    </row>
    <row r="30" spans="1:15" s="173" customFormat="1" x14ac:dyDescent="0.2">
      <c r="A30" s="406"/>
      <c r="B30" s="269" t="s">
        <v>1429</v>
      </c>
      <c r="C30" s="269" t="s">
        <v>65</v>
      </c>
      <c r="D30" s="269" t="s">
        <v>1191</v>
      </c>
      <c r="E30" s="299" t="s">
        <v>58</v>
      </c>
      <c r="F30" s="326" t="s">
        <v>1069</v>
      </c>
      <c r="G30" s="269"/>
      <c r="H30" s="320"/>
      <c r="I30" s="269"/>
      <c r="J30" s="269"/>
      <c r="K30" s="269">
        <v>0</v>
      </c>
      <c r="L30" s="269"/>
      <c r="M30" s="300"/>
      <c r="N30" s="91">
        <f t="shared" si="2"/>
        <v>0</v>
      </c>
      <c r="O30" s="299"/>
    </row>
    <row r="31" spans="1:15" s="173" customFormat="1" x14ac:dyDescent="0.2">
      <c r="A31" s="657"/>
      <c r="B31" s="463" t="s">
        <v>1073</v>
      </c>
      <c r="C31" s="463" t="s">
        <v>1074</v>
      </c>
      <c r="D31" s="463" t="s">
        <v>1186</v>
      </c>
      <c r="E31" s="560" t="s">
        <v>1064</v>
      </c>
      <c r="F31" s="561" t="s">
        <v>1069</v>
      </c>
      <c r="G31" s="463">
        <v>0</v>
      </c>
      <c r="H31" s="320">
        <v>0</v>
      </c>
      <c r="I31" s="269"/>
      <c r="J31" s="269"/>
      <c r="K31" s="269"/>
      <c r="L31" s="269"/>
      <c r="M31" s="300"/>
      <c r="N31" s="91">
        <f t="shared" si="2"/>
        <v>0</v>
      </c>
      <c r="O31" s="299"/>
    </row>
    <row r="32" spans="1:15" s="173" customFormat="1" x14ac:dyDescent="0.2">
      <c r="A32" s="406"/>
      <c r="B32" s="463" t="s">
        <v>1136</v>
      </c>
      <c r="C32" s="463" t="s">
        <v>221</v>
      </c>
      <c r="D32" s="463" t="s">
        <v>1183</v>
      </c>
      <c r="E32" s="560" t="s">
        <v>854</v>
      </c>
      <c r="F32" s="561" t="s">
        <v>1069</v>
      </c>
      <c r="G32" s="463"/>
      <c r="H32" s="583">
        <v>0</v>
      </c>
      <c r="I32" s="463"/>
      <c r="J32" s="463"/>
      <c r="K32" s="463"/>
      <c r="L32" s="463"/>
      <c r="M32" s="585"/>
      <c r="N32" s="419">
        <f t="shared" si="2"/>
        <v>0</v>
      </c>
      <c r="O32" s="560"/>
    </row>
    <row r="33" spans="1:16" s="173" customFormat="1" x14ac:dyDescent="0.2">
      <c r="A33" s="406"/>
      <c r="B33" s="419" t="s">
        <v>729</v>
      </c>
      <c r="C33" s="419" t="s">
        <v>1137</v>
      </c>
      <c r="D33" s="419" t="s">
        <v>1184</v>
      </c>
      <c r="E33" s="428" t="s">
        <v>814</v>
      </c>
      <c r="F33" s="444" t="s">
        <v>1069</v>
      </c>
      <c r="G33" s="419"/>
      <c r="H33" s="420">
        <v>0</v>
      </c>
      <c r="I33" s="419"/>
      <c r="J33" s="419"/>
      <c r="K33" s="419"/>
      <c r="L33" s="419"/>
      <c r="M33" s="430"/>
      <c r="N33" s="419">
        <f t="shared" si="2"/>
        <v>0</v>
      </c>
      <c r="O33" s="428"/>
    </row>
    <row r="34" spans="1:16" x14ac:dyDescent="0.2">
      <c r="A34" s="406"/>
      <c r="B34" s="269" t="s">
        <v>1336</v>
      </c>
      <c r="C34" s="269" t="s">
        <v>64</v>
      </c>
      <c r="D34" s="269" t="s">
        <v>1183</v>
      </c>
      <c r="E34" s="299" t="s">
        <v>1337</v>
      </c>
      <c r="F34" s="326" t="s">
        <v>1069</v>
      </c>
      <c r="G34" s="269"/>
      <c r="H34" s="320"/>
      <c r="I34" s="269"/>
      <c r="J34" s="269">
        <v>0</v>
      </c>
      <c r="K34" s="269"/>
      <c r="L34" s="269"/>
      <c r="M34" s="300"/>
      <c r="N34" s="91">
        <f t="shared" si="2"/>
        <v>0</v>
      </c>
      <c r="O34" s="299"/>
    </row>
    <row r="35" spans="1:16" x14ac:dyDescent="0.2">
      <c r="A35" s="657"/>
      <c r="B35" s="269" t="s">
        <v>126</v>
      </c>
      <c r="C35" s="269" t="s">
        <v>1338</v>
      </c>
      <c r="D35" s="269" t="s">
        <v>1186</v>
      </c>
      <c r="E35" s="299" t="s">
        <v>336</v>
      </c>
      <c r="F35" s="326" t="s">
        <v>1069</v>
      </c>
      <c r="G35" s="269"/>
      <c r="H35" s="320"/>
      <c r="I35" s="269"/>
      <c r="J35" s="269">
        <v>0</v>
      </c>
      <c r="K35" s="269"/>
      <c r="L35" s="269">
        <v>0</v>
      </c>
      <c r="M35" s="300"/>
      <c r="N35" s="91">
        <f t="shared" si="2"/>
        <v>0</v>
      </c>
      <c r="O35" s="299"/>
    </row>
    <row r="36" spans="1:16" x14ac:dyDescent="0.2">
      <c r="A36" s="406"/>
      <c r="B36" s="91" t="s">
        <v>557</v>
      </c>
      <c r="C36" s="91" t="s">
        <v>1536</v>
      </c>
      <c r="D36" s="421"/>
      <c r="E36" s="89" t="s">
        <v>24</v>
      </c>
      <c r="F36" s="109" t="s">
        <v>1069</v>
      </c>
      <c r="G36" s="91"/>
      <c r="H36" s="106"/>
      <c r="I36" s="91"/>
      <c r="J36" s="91"/>
      <c r="K36" s="91"/>
      <c r="L36" s="91"/>
      <c r="M36" s="100">
        <v>0</v>
      </c>
      <c r="N36" s="91">
        <f t="shared" si="2"/>
        <v>0</v>
      </c>
      <c r="O36" s="89"/>
    </row>
    <row r="37" spans="1:16" s="173" customFormat="1" x14ac:dyDescent="0.2">
      <c r="A37" s="657"/>
      <c r="B37" s="144" t="s">
        <v>1066</v>
      </c>
      <c r="C37" s="144" t="s">
        <v>1067</v>
      </c>
      <c r="D37" s="144" t="s">
        <v>1179</v>
      </c>
      <c r="E37" s="145" t="s">
        <v>907</v>
      </c>
      <c r="F37" s="414" t="s">
        <v>1069</v>
      </c>
      <c r="G37" s="419">
        <v>0</v>
      </c>
      <c r="H37" s="420">
        <v>0</v>
      </c>
      <c r="I37" s="91">
        <v>0</v>
      </c>
      <c r="J37" s="91"/>
      <c r="K37" s="91"/>
      <c r="L37" s="91"/>
      <c r="M37" s="100"/>
      <c r="N37" s="91">
        <f t="shared" si="2"/>
        <v>0</v>
      </c>
      <c r="O37" s="89"/>
    </row>
    <row r="38" spans="1:16" s="173" customFormat="1" x14ac:dyDescent="0.2">
      <c r="A38" s="656"/>
      <c r="B38" s="146"/>
      <c r="C38" s="146"/>
      <c r="D38" s="146"/>
      <c r="E38" s="147"/>
      <c r="F38" s="199" t="s">
        <v>219</v>
      </c>
      <c r="G38" s="146"/>
      <c r="H38" s="185"/>
      <c r="I38" s="146"/>
      <c r="J38" s="146"/>
      <c r="K38" s="146"/>
      <c r="L38" s="146"/>
      <c r="M38" s="551"/>
      <c r="N38" s="146">
        <f t="shared" si="1"/>
        <v>0</v>
      </c>
      <c r="O38" s="147"/>
    </row>
    <row r="39" spans="1:16" s="173" customFormat="1" x14ac:dyDescent="0.2">
      <c r="A39" s="406">
        <v>1</v>
      </c>
      <c r="B39" s="91" t="s">
        <v>344</v>
      </c>
      <c r="C39" s="91" t="s">
        <v>1086</v>
      </c>
      <c r="D39" s="91" t="s">
        <v>1198</v>
      </c>
      <c r="E39" s="89" t="s">
        <v>164</v>
      </c>
      <c r="F39" s="109" t="s">
        <v>219</v>
      </c>
      <c r="G39" s="91">
        <v>200</v>
      </c>
      <c r="H39" s="106"/>
      <c r="I39" s="91"/>
      <c r="J39" s="91"/>
      <c r="K39" s="91">
        <v>0</v>
      </c>
      <c r="L39" s="91"/>
      <c r="M39" s="100">
        <v>400</v>
      </c>
      <c r="N39" s="91">
        <f>(SUM(H39,M39)+(LARGE((G39,I39:L39),1))+(LARGE((G39,I39:L39),2)))</f>
        <v>600</v>
      </c>
      <c r="O39" s="89"/>
    </row>
    <row r="40" spans="1:16" s="173" customFormat="1" x14ac:dyDescent="0.2">
      <c r="A40" s="406">
        <v>2</v>
      </c>
      <c r="B40" s="91" t="s">
        <v>132</v>
      </c>
      <c r="C40" s="91" t="s">
        <v>207</v>
      </c>
      <c r="D40" s="91" t="s">
        <v>1175</v>
      </c>
      <c r="E40" s="89" t="s">
        <v>58</v>
      </c>
      <c r="F40" s="109" t="s">
        <v>219</v>
      </c>
      <c r="G40" s="619">
        <v>75</v>
      </c>
      <c r="H40" s="106">
        <v>150</v>
      </c>
      <c r="I40" s="91"/>
      <c r="J40" s="91"/>
      <c r="K40" s="91">
        <v>75</v>
      </c>
      <c r="L40" s="91">
        <v>100</v>
      </c>
      <c r="M40" s="100">
        <v>250</v>
      </c>
      <c r="N40" s="91">
        <f>(SUM(H40,M40)+(LARGE((G40,I40:L40),1))+(LARGE((G40,I40:L40),2)))</f>
        <v>575</v>
      </c>
      <c r="O40" s="89"/>
    </row>
    <row r="41" spans="1:16" s="173" customFormat="1" x14ac:dyDescent="0.2">
      <c r="A41" s="657">
        <v>3</v>
      </c>
      <c r="B41" s="269" t="s">
        <v>1145</v>
      </c>
      <c r="C41" s="269" t="s">
        <v>1146</v>
      </c>
      <c r="D41" s="269" t="s">
        <v>1187</v>
      </c>
      <c r="E41" s="299" t="s">
        <v>40</v>
      </c>
      <c r="F41" s="326" t="s">
        <v>219</v>
      </c>
      <c r="G41" s="269"/>
      <c r="H41" s="320">
        <v>0</v>
      </c>
      <c r="I41" s="269"/>
      <c r="J41" s="830">
        <v>162.5</v>
      </c>
      <c r="K41" s="269">
        <v>200</v>
      </c>
      <c r="L41" s="269">
        <v>200</v>
      </c>
      <c r="M41" s="300">
        <v>150</v>
      </c>
      <c r="N41" s="91">
        <f>(SUM(H41,M41)+(LARGE((G41,I41:L41),1))+(LARGE((G41,I41:L41),2)))</f>
        <v>550</v>
      </c>
      <c r="O41" s="299"/>
    </row>
    <row r="42" spans="1:16" s="173" customFormat="1" x14ac:dyDescent="0.2">
      <c r="A42" s="660"/>
      <c r="B42" s="144" t="s">
        <v>1134</v>
      </c>
      <c r="C42" s="144" t="s">
        <v>1135</v>
      </c>
      <c r="D42" s="144" t="s">
        <v>1180</v>
      </c>
      <c r="E42" s="145" t="s">
        <v>661</v>
      </c>
      <c r="F42" s="414" t="s">
        <v>219</v>
      </c>
      <c r="G42" s="419"/>
      <c r="H42" s="420">
        <f>400/2</f>
        <v>200</v>
      </c>
      <c r="I42" s="419"/>
      <c r="J42" s="419">
        <v>125</v>
      </c>
      <c r="K42" s="419">
        <v>125</v>
      </c>
      <c r="L42" s="419"/>
      <c r="M42" s="430"/>
      <c r="N42" s="419">
        <f>SUM(G42:M42)</f>
        <v>450</v>
      </c>
      <c r="O42" s="428"/>
    </row>
    <row r="43" spans="1:16" s="173" customFormat="1" x14ac:dyDescent="0.2">
      <c r="A43" s="406">
        <v>4</v>
      </c>
      <c r="B43" s="419" t="s">
        <v>1070</v>
      </c>
      <c r="C43" s="419" t="s">
        <v>61</v>
      </c>
      <c r="D43" s="419" t="s">
        <v>1181</v>
      </c>
      <c r="E43" s="428" t="s">
        <v>1071</v>
      </c>
      <c r="F43" s="444" t="s">
        <v>219</v>
      </c>
      <c r="G43" s="419">
        <v>200</v>
      </c>
      <c r="H43" s="420">
        <v>150</v>
      </c>
      <c r="I43" s="91">
        <v>0</v>
      </c>
      <c r="J43" s="91"/>
      <c r="K43" s="91"/>
      <c r="L43" s="91"/>
      <c r="M43" s="100"/>
      <c r="N43" s="91">
        <f>(SUM(H43,M43)+(LARGE((G43,I43:L43),1))+(LARGE((G43,I43:L43),2)))</f>
        <v>350</v>
      </c>
      <c r="O43" s="89"/>
    </row>
    <row r="44" spans="1:16" s="173" customFormat="1" x14ac:dyDescent="0.2">
      <c r="A44" s="406">
        <v>5</v>
      </c>
      <c r="B44" s="419" t="s">
        <v>482</v>
      </c>
      <c r="C44" s="419" t="s">
        <v>31</v>
      </c>
      <c r="D44" s="419" t="s">
        <v>1183</v>
      </c>
      <c r="E44" s="428" t="s">
        <v>164</v>
      </c>
      <c r="F44" s="444" t="s">
        <v>219</v>
      </c>
      <c r="G44" s="419">
        <v>0</v>
      </c>
      <c r="H44" s="420">
        <v>0</v>
      </c>
      <c r="I44" s="419"/>
      <c r="J44" s="419"/>
      <c r="K44" s="419">
        <v>0</v>
      </c>
      <c r="L44" s="419"/>
      <c r="M44" s="100">
        <v>325</v>
      </c>
      <c r="N44" s="91">
        <f>SUM(G44:M44)</f>
        <v>325</v>
      </c>
      <c r="O44" s="89"/>
    </row>
    <row r="45" spans="1:16" s="173" customFormat="1" x14ac:dyDescent="0.2">
      <c r="A45" s="406">
        <v>6</v>
      </c>
      <c r="B45" s="419" t="s">
        <v>1068</v>
      </c>
      <c r="C45" s="419" t="s">
        <v>272</v>
      </c>
      <c r="D45" s="419" t="s">
        <v>1181</v>
      </c>
      <c r="E45" s="428" t="s">
        <v>907</v>
      </c>
      <c r="F45" s="444" t="s">
        <v>219</v>
      </c>
      <c r="G45" s="419">
        <v>0</v>
      </c>
      <c r="H45" s="420">
        <f>250/2</f>
        <v>125</v>
      </c>
      <c r="I45" s="419">
        <f>200/2</f>
        <v>100</v>
      </c>
      <c r="J45" s="91">
        <v>0</v>
      </c>
      <c r="K45" s="91">
        <v>75</v>
      </c>
      <c r="L45" s="91">
        <v>0</v>
      </c>
      <c r="M45" s="100">
        <v>0</v>
      </c>
      <c r="N45" s="91">
        <f>(SUM(H45,M45)+(LARGE((G45,I45:L45),1))+(LARGE((G45,I45:L45),2)))</f>
        <v>300</v>
      </c>
      <c r="O45" s="89"/>
    </row>
    <row r="46" spans="1:16" x14ac:dyDescent="0.2">
      <c r="A46" s="406">
        <v>7</v>
      </c>
      <c r="B46" s="91" t="s">
        <v>576</v>
      </c>
      <c r="C46" s="91" t="s">
        <v>872</v>
      </c>
      <c r="D46" s="91" t="s">
        <v>1185</v>
      </c>
      <c r="E46" s="89" t="s">
        <v>253</v>
      </c>
      <c r="F46" s="109" t="s">
        <v>219</v>
      </c>
      <c r="G46" s="91">
        <v>125</v>
      </c>
      <c r="H46" s="106">
        <v>150</v>
      </c>
      <c r="I46" s="91"/>
      <c r="J46" s="91"/>
      <c r="K46" s="91"/>
      <c r="L46" s="91"/>
      <c r="M46" s="100"/>
      <c r="N46" s="91">
        <f>SUM(G46:M46)</f>
        <v>275</v>
      </c>
      <c r="O46" s="89"/>
      <c r="P46" s="173"/>
    </row>
    <row r="47" spans="1:16" x14ac:dyDescent="0.2">
      <c r="A47" s="406">
        <v>8</v>
      </c>
      <c r="B47" s="419" t="s">
        <v>1073</v>
      </c>
      <c r="C47" s="419" t="s">
        <v>1074</v>
      </c>
      <c r="D47" s="419" t="s">
        <v>1186</v>
      </c>
      <c r="E47" s="428" t="s">
        <v>1064</v>
      </c>
      <c r="F47" s="444" t="s">
        <v>219</v>
      </c>
      <c r="G47" s="91">
        <v>0</v>
      </c>
      <c r="H47" s="420">
        <v>0</v>
      </c>
      <c r="I47" s="419"/>
      <c r="J47" s="419"/>
      <c r="K47" s="419"/>
      <c r="L47" s="91">
        <v>0</v>
      </c>
      <c r="M47" s="100">
        <v>250</v>
      </c>
      <c r="N47" s="91">
        <f>SUM(G47:M47)</f>
        <v>250</v>
      </c>
      <c r="O47" s="89"/>
      <c r="P47" s="173"/>
    </row>
    <row r="48" spans="1:16" x14ac:dyDescent="0.2">
      <c r="A48" s="657">
        <v>8</v>
      </c>
      <c r="B48" s="91" t="s">
        <v>1075</v>
      </c>
      <c r="C48" s="91" t="s">
        <v>100</v>
      </c>
      <c r="D48" s="91" t="s">
        <v>1186</v>
      </c>
      <c r="E48" s="89" t="s">
        <v>34</v>
      </c>
      <c r="F48" s="109" t="s">
        <v>219</v>
      </c>
      <c r="G48" s="91">
        <v>0</v>
      </c>
      <c r="H48" s="106">
        <v>0</v>
      </c>
      <c r="I48" s="419">
        <v>0</v>
      </c>
      <c r="J48" s="91">
        <v>125</v>
      </c>
      <c r="K48" s="91">
        <v>125</v>
      </c>
      <c r="L48" s="619">
        <v>75</v>
      </c>
      <c r="M48" s="100">
        <v>0</v>
      </c>
      <c r="N48" s="91">
        <f>(SUM(H48,M48)+(LARGE((G48,I48:L48),1))+(LARGE((G48,I48:L48),2)))</f>
        <v>250</v>
      </c>
      <c r="O48" s="89"/>
      <c r="P48" s="173"/>
    </row>
    <row r="49" spans="1:16" x14ac:dyDescent="0.2">
      <c r="A49" s="657">
        <v>10</v>
      </c>
      <c r="B49" s="463" t="s">
        <v>729</v>
      </c>
      <c r="C49" s="463" t="s">
        <v>1137</v>
      </c>
      <c r="D49" s="463" t="s">
        <v>1184</v>
      </c>
      <c r="E49" s="560" t="s">
        <v>814</v>
      </c>
      <c r="F49" s="561" t="s">
        <v>219</v>
      </c>
      <c r="G49" s="463"/>
      <c r="H49" s="583">
        <v>0</v>
      </c>
      <c r="I49" s="463"/>
      <c r="J49" s="269">
        <v>75</v>
      </c>
      <c r="K49" s="269">
        <v>0</v>
      </c>
      <c r="L49" s="269">
        <v>162.5</v>
      </c>
      <c r="M49" s="300">
        <v>0</v>
      </c>
      <c r="N49" s="91">
        <f>SUM(G49:M49)</f>
        <v>237.5</v>
      </c>
      <c r="O49" s="299"/>
      <c r="P49" s="173"/>
    </row>
    <row r="50" spans="1:16" x14ac:dyDescent="0.2">
      <c r="A50" s="660"/>
      <c r="B50" s="144" t="s">
        <v>1080</v>
      </c>
      <c r="C50" s="144" t="s">
        <v>504</v>
      </c>
      <c r="D50" s="144" t="s">
        <v>1172</v>
      </c>
      <c r="E50" s="145" t="s">
        <v>74</v>
      </c>
      <c r="F50" s="414" t="s">
        <v>219</v>
      </c>
      <c r="G50" s="419">
        <v>125</v>
      </c>
      <c r="H50" s="420">
        <v>100</v>
      </c>
      <c r="I50" s="419">
        <v>0</v>
      </c>
      <c r="J50" s="419"/>
      <c r="K50" s="419"/>
      <c r="L50" s="419"/>
      <c r="M50" s="430"/>
      <c r="N50" s="419">
        <f>(SUM(H50,M50)+(LARGE((G50,I50:L50),1))+(LARGE((G50,I50:L50),2)))</f>
        <v>225</v>
      </c>
      <c r="O50" s="428"/>
      <c r="P50" s="173"/>
    </row>
    <row r="51" spans="1:16" x14ac:dyDescent="0.2">
      <c r="A51" s="406">
        <v>11</v>
      </c>
      <c r="B51" s="269" t="s">
        <v>1077</v>
      </c>
      <c r="C51" s="269" t="s">
        <v>1078</v>
      </c>
      <c r="D51" s="269" t="s">
        <v>1186</v>
      </c>
      <c r="E51" s="299" t="s">
        <v>907</v>
      </c>
      <c r="F51" s="326" t="s">
        <v>219</v>
      </c>
      <c r="G51" s="269">
        <v>0</v>
      </c>
      <c r="H51" s="320">
        <v>0</v>
      </c>
      <c r="I51" s="269">
        <v>200</v>
      </c>
      <c r="J51" s="269">
        <v>0</v>
      </c>
      <c r="K51" s="269">
        <v>0</v>
      </c>
      <c r="L51" s="269">
        <v>0</v>
      </c>
      <c r="M51" s="300">
        <v>0</v>
      </c>
      <c r="N51" s="91">
        <f>(SUM(H51,M51)+(LARGE((G51,I51:L51),1))+(LARGE((G51,I51:L51),2)))</f>
        <v>200</v>
      </c>
      <c r="O51" s="299"/>
      <c r="P51" s="173"/>
    </row>
    <row r="52" spans="1:16" x14ac:dyDescent="0.2">
      <c r="A52" s="657">
        <v>11</v>
      </c>
      <c r="B52" s="269" t="s">
        <v>1143</v>
      </c>
      <c r="C52" s="269" t="s">
        <v>1144</v>
      </c>
      <c r="D52" s="269" t="s">
        <v>1175</v>
      </c>
      <c r="E52" s="299" t="s">
        <v>661</v>
      </c>
      <c r="F52" s="326" t="s">
        <v>219</v>
      </c>
      <c r="G52" s="269"/>
      <c r="H52" s="320">
        <v>0</v>
      </c>
      <c r="I52" s="269"/>
      <c r="J52" s="269">
        <v>200</v>
      </c>
      <c r="K52" s="269"/>
      <c r="L52" s="269"/>
      <c r="M52" s="300"/>
      <c r="N52" s="91">
        <f>SUM(G52:M52)</f>
        <v>200</v>
      </c>
      <c r="O52" s="299"/>
      <c r="P52" s="173"/>
    </row>
    <row r="53" spans="1:16" x14ac:dyDescent="0.2">
      <c r="A53" s="657">
        <v>13</v>
      </c>
      <c r="B53" s="269" t="s">
        <v>1082</v>
      </c>
      <c r="C53" s="269" t="s">
        <v>1083</v>
      </c>
      <c r="D53" s="269" t="s">
        <v>1201</v>
      </c>
      <c r="E53" s="299" t="s">
        <v>40</v>
      </c>
      <c r="F53" s="326" t="s">
        <v>219</v>
      </c>
      <c r="G53" s="269">
        <v>0</v>
      </c>
      <c r="H53" s="320"/>
      <c r="I53" s="269">
        <v>162.5</v>
      </c>
      <c r="J53" s="269">
        <v>0</v>
      </c>
      <c r="K53" s="269"/>
      <c r="L53" s="269"/>
      <c r="M53" s="300"/>
      <c r="N53" s="91">
        <f>(SUM(H53,M53)+(LARGE((G53,I53:L53),1))+(LARGE((G53,I53:L53),2)))</f>
        <v>162.5</v>
      </c>
      <c r="O53" s="299"/>
      <c r="P53" s="173"/>
    </row>
    <row r="54" spans="1:16" x14ac:dyDescent="0.2">
      <c r="A54" s="660"/>
      <c r="B54" s="463" t="s">
        <v>1072</v>
      </c>
      <c r="C54" s="463" t="s">
        <v>70</v>
      </c>
      <c r="D54" s="463" t="s">
        <v>1185</v>
      </c>
      <c r="E54" s="560" t="s">
        <v>164</v>
      </c>
      <c r="F54" s="561" t="s">
        <v>219</v>
      </c>
      <c r="G54" s="463">
        <v>162.5</v>
      </c>
      <c r="H54" s="583"/>
      <c r="I54" s="463"/>
      <c r="J54" s="463"/>
      <c r="K54" s="463"/>
      <c r="L54" s="463"/>
      <c r="M54" s="585"/>
      <c r="N54" s="419">
        <f t="shared" ref="N54:N71" si="3">SUM(G54:M54)</f>
        <v>162.5</v>
      </c>
      <c r="O54" s="560"/>
      <c r="P54" s="173"/>
    </row>
    <row r="55" spans="1:16" x14ac:dyDescent="0.2">
      <c r="A55" s="406">
        <v>13</v>
      </c>
      <c r="B55" s="144" t="s">
        <v>1139</v>
      </c>
      <c r="C55" s="144" t="s">
        <v>207</v>
      </c>
      <c r="D55" s="144" t="s">
        <v>1182</v>
      </c>
      <c r="E55" s="145" t="s">
        <v>164</v>
      </c>
      <c r="F55" s="414" t="s">
        <v>219</v>
      </c>
      <c r="G55" s="419"/>
      <c r="H55" s="420">
        <f>325/2</f>
        <v>162.5</v>
      </c>
      <c r="I55" s="419"/>
      <c r="J55" s="419"/>
      <c r="K55" s="394">
        <v>0</v>
      </c>
      <c r="L55" s="91"/>
      <c r="M55" s="100"/>
      <c r="N55" s="91">
        <f t="shared" si="3"/>
        <v>162.5</v>
      </c>
      <c r="O55" s="89"/>
      <c r="P55" s="173"/>
    </row>
    <row r="56" spans="1:16" x14ac:dyDescent="0.2">
      <c r="A56" s="406">
        <v>15</v>
      </c>
      <c r="B56" s="441" t="s">
        <v>226</v>
      </c>
      <c r="C56" s="441" t="s">
        <v>186</v>
      </c>
      <c r="D56" s="441" t="s">
        <v>1176</v>
      </c>
      <c r="E56" s="443" t="s">
        <v>74</v>
      </c>
      <c r="F56" s="442" t="s">
        <v>219</v>
      </c>
      <c r="G56" s="269"/>
      <c r="H56" s="320"/>
      <c r="I56" s="269"/>
      <c r="J56" s="269"/>
      <c r="K56" s="269"/>
      <c r="L56" s="269">
        <v>0</v>
      </c>
      <c r="M56" s="300">
        <v>150</v>
      </c>
      <c r="N56" s="91">
        <f t="shared" si="3"/>
        <v>150</v>
      </c>
      <c r="O56" s="299"/>
      <c r="P56" s="173"/>
    </row>
    <row r="57" spans="1:16" x14ac:dyDescent="0.2">
      <c r="A57" s="657">
        <v>15</v>
      </c>
      <c r="B57" s="144" t="s">
        <v>1340</v>
      </c>
      <c r="C57" s="144" t="s">
        <v>889</v>
      </c>
      <c r="D57" s="144" t="s">
        <v>1182</v>
      </c>
      <c r="E57" s="145" t="s">
        <v>528</v>
      </c>
      <c r="F57" s="414" t="s">
        <v>219</v>
      </c>
      <c r="G57" s="91"/>
      <c r="H57" s="106"/>
      <c r="I57" s="91"/>
      <c r="J57" s="91">
        <v>75</v>
      </c>
      <c r="K57" s="91">
        <v>0</v>
      </c>
      <c r="L57" s="91">
        <v>75</v>
      </c>
      <c r="M57" s="100">
        <v>0</v>
      </c>
      <c r="N57" s="91">
        <f t="shared" si="3"/>
        <v>150</v>
      </c>
      <c r="O57" s="89"/>
    </row>
    <row r="58" spans="1:16" x14ac:dyDescent="0.2">
      <c r="A58" s="406">
        <v>17</v>
      </c>
      <c r="B58" s="419" t="s">
        <v>1136</v>
      </c>
      <c r="C58" s="419" t="s">
        <v>221</v>
      </c>
      <c r="D58" s="419" t="s">
        <v>1183</v>
      </c>
      <c r="E58" s="428" t="s">
        <v>854</v>
      </c>
      <c r="F58" s="444" t="s">
        <v>219</v>
      </c>
      <c r="G58" s="419"/>
      <c r="H58" s="420">
        <v>0</v>
      </c>
      <c r="I58" s="91">
        <v>125</v>
      </c>
      <c r="J58" s="91">
        <v>0</v>
      </c>
      <c r="K58" s="91"/>
      <c r="L58" s="91">
        <v>0</v>
      </c>
      <c r="M58" s="100"/>
      <c r="N58" s="91">
        <f t="shared" si="3"/>
        <v>125</v>
      </c>
      <c r="O58" s="89"/>
    </row>
    <row r="59" spans="1:16" s="173" customFormat="1" x14ac:dyDescent="0.2">
      <c r="A59" s="406">
        <v>17</v>
      </c>
      <c r="B59" s="144" t="s">
        <v>1140</v>
      </c>
      <c r="C59" s="144" t="s">
        <v>394</v>
      </c>
      <c r="D59" s="144" t="s">
        <v>1180</v>
      </c>
      <c r="E59" s="145" t="s">
        <v>661</v>
      </c>
      <c r="F59" s="414" t="s">
        <v>219</v>
      </c>
      <c r="G59" s="91"/>
      <c r="H59" s="106">
        <v>0</v>
      </c>
      <c r="I59" s="91"/>
      <c r="J59" s="91">
        <v>0</v>
      </c>
      <c r="K59" s="91"/>
      <c r="L59" s="91">
        <v>125</v>
      </c>
      <c r="M59" s="100"/>
      <c r="N59" s="91">
        <f t="shared" si="3"/>
        <v>125</v>
      </c>
      <c r="O59" s="89"/>
      <c r="P59"/>
    </row>
    <row r="60" spans="1:16" s="173" customFormat="1" x14ac:dyDescent="0.2">
      <c r="A60" s="660"/>
      <c r="B60" s="419" t="s">
        <v>1081</v>
      </c>
      <c r="C60" s="419" t="s">
        <v>83</v>
      </c>
      <c r="D60" s="419" t="s">
        <v>1199</v>
      </c>
      <c r="E60" s="428" t="s">
        <v>58</v>
      </c>
      <c r="F60" s="444" t="s">
        <v>219</v>
      </c>
      <c r="G60" s="419">
        <v>75</v>
      </c>
      <c r="H60" s="420"/>
      <c r="I60" s="419"/>
      <c r="J60" s="419"/>
      <c r="K60" s="419"/>
      <c r="L60" s="419"/>
      <c r="M60" s="430"/>
      <c r="N60" s="419">
        <f t="shared" si="3"/>
        <v>75</v>
      </c>
      <c r="O60" s="428"/>
      <c r="P60"/>
    </row>
    <row r="61" spans="1:16" x14ac:dyDescent="0.2">
      <c r="A61" s="406">
        <v>19</v>
      </c>
      <c r="B61" s="419" t="s">
        <v>1240</v>
      </c>
      <c r="C61" s="419" t="s">
        <v>204</v>
      </c>
      <c r="D61" s="419" t="s">
        <v>1181</v>
      </c>
      <c r="E61" s="428" t="s">
        <v>34</v>
      </c>
      <c r="F61" s="444" t="s">
        <v>219</v>
      </c>
      <c r="G61" s="91"/>
      <c r="H61" s="106"/>
      <c r="I61" s="91">
        <v>75</v>
      </c>
      <c r="J61" s="91"/>
      <c r="K61" s="91"/>
      <c r="L61" s="419">
        <v>0</v>
      </c>
      <c r="M61" s="100">
        <v>0</v>
      </c>
      <c r="N61" s="91">
        <f t="shared" si="3"/>
        <v>75</v>
      </c>
      <c r="O61" s="89"/>
    </row>
    <row r="62" spans="1:16" x14ac:dyDescent="0.2">
      <c r="A62" s="657">
        <v>19</v>
      </c>
      <c r="B62" s="144" t="s">
        <v>876</v>
      </c>
      <c r="C62" s="144" t="s">
        <v>1239</v>
      </c>
      <c r="D62" s="144" t="s">
        <v>1179</v>
      </c>
      <c r="E62" s="145" t="s">
        <v>72</v>
      </c>
      <c r="F62" s="414" t="s">
        <v>219</v>
      </c>
      <c r="G62" s="91"/>
      <c r="H62" s="106"/>
      <c r="I62" s="91">
        <v>75</v>
      </c>
      <c r="J62" s="91"/>
      <c r="K62" s="91"/>
      <c r="L62" s="91"/>
      <c r="M62" s="100"/>
      <c r="N62" s="91">
        <f t="shared" si="3"/>
        <v>75</v>
      </c>
      <c r="O62" s="89"/>
    </row>
    <row r="63" spans="1:16" s="173" customFormat="1" x14ac:dyDescent="0.2">
      <c r="A63" s="406"/>
      <c r="B63" s="91" t="s">
        <v>1084</v>
      </c>
      <c r="C63" s="91" t="s">
        <v>100</v>
      </c>
      <c r="D63" s="91" t="s">
        <v>1200</v>
      </c>
      <c r="E63" s="89" t="s">
        <v>1085</v>
      </c>
      <c r="F63" s="109" t="s">
        <v>219</v>
      </c>
      <c r="G63" s="91">
        <v>0</v>
      </c>
      <c r="H63" s="106"/>
      <c r="I63" s="91">
        <v>0</v>
      </c>
      <c r="J63" s="91">
        <v>0</v>
      </c>
      <c r="K63" s="91"/>
      <c r="L63" s="91">
        <v>0</v>
      </c>
      <c r="M63" s="100">
        <v>0</v>
      </c>
      <c r="N63" s="91">
        <f t="shared" si="3"/>
        <v>0</v>
      </c>
      <c r="O63" s="89"/>
      <c r="P63"/>
    </row>
    <row r="64" spans="1:16" s="173" customFormat="1" x14ac:dyDescent="0.2">
      <c r="A64" s="406"/>
      <c r="B64" s="144" t="s">
        <v>1438</v>
      </c>
      <c r="C64" s="144" t="s">
        <v>1439</v>
      </c>
      <c r="D64" s="144" t="s">
        <v>1196</v>
      </c>
      <c r="E64" s="145" t="s">
        <v>1440</v>
      </c>
      <c r="F64" s="414" t="s">
        <v>219</v>
      </c>
      <c r="G64" s="91"/>
      <c r="H64" s="106"/>
      <c r="I64" s="91"/>
      <c r="J64" s="91"/>
      <c r="K64" s="91"/>
      <c r="L64" s="91">
        <v>0</v>
      </c>
      <c r="M64" s="100"/>
      <c r="N64" s="91">
        <f t="shared" si="3"/>
        <v>0</v>
      </c>
      <c r="O64" s="89"/>
      <c r="P64"/>
    </row>
    <row r="65" spans="1:15" x14ac:dyDescent="0.2">
      <c r="A65" s="406"/>
      <c r="B65" s="91" t="s">
        <v>669</v>
      </c>
      <c r="C65" s="91" t="s">
        <v>70</v>
      </c>
      <c r="D65" s="91" t="s">
        <v>1201</v>
      </c>
      <c r="E65" s="89" t="s">
        <v>15</v>
      </c>
      <c r="F65" s="109" t="s">
        <v>219</v>
      </c>
      <c r="G65" s="91">
        <v>0</v>
      </c>
      <c r="H65" s="106"/>
      <c r="I65" s="91"/>
      <c r="J65" s="91"/>
      <c r="K65" s="91"/>
      <c r="L65" s="91"/>
      <c r="M65" s="100"/>
      <c r="N65" s="91">
        <f t="shared" si="3"/>
        <v>0</v>
      </c>
      <c r="O65" s="89"/>
    </row>
    <row r="66" spans="1:15" x14ac:dyDescent="0.2">
      <c r="A66" s="657"/>
      <c r="B66" s="144" t="s">
        <v>180</v>
      </c>
      <c r="C66" s="144" t="s">
        <v>204</v>
      </c>
      <c r="D66" s="144" t="s">
        <v>1177</v>
      </c>
      <c r="E66" s="145" t="s">
        <v>1342</v>
      </c>
      <c r="F66" s="414" t="s">
        <v>219</v>
      </c>
      <c r="G66" s="91"/>
      <c r="H66" s="106"/>
      <c r="I66" s="91"/>
      <c r="J66" s="91">
        <v>0</v>
      </c>
      <c r="K66" s="190"/>
      <c r="L66" s="91"/>
      <c r="M66" s="100"/>
      <c r="N66" s="91">
        <f t="shared" si="3"/>
        <v>0</v>
      </c>
      <c r="O66" s="89"/>
    </row>
    <row r="67" spans="1:15" s="173" customFormat="1" x14ac:dyDescent="0.2">
      <c r="A67" s="657"/>
      <c r="B67" s="91" t="s">
        <v>1079</v>
      </c>
      <c r="C67" s="91" t="s">
        <v>57</v>
      </c>
      <c r="D67" s="91" t="s">
        <v>1186</v>
      </c>
      <c r="E67" s="89" t="s">
        <v>164</v>
      </c>
      <c r="F67" s="109" t="s">
        <v>219</v>
      </c>
      <c r="G67" s="91">
        <v>0</v>
      </c>
      <c r="H67" s="106"/>
      <c r="I67" s="91"/>
      <c r="J67" s="91"/>
      <c r="K67" s="91"/>
      <c r="L67" s="91"/>
      <c r="M67" s="100"/>
      <c r="N67" s="91">
        <f t="shared" si="3"/>
        <v>0</v>
      </c>
      <c r="O67" s="89"/>
    </row>
    <row r="68" spans="1:15" s="173" customFormat="1" x14ac:dyDescent="0.2">
      <c r="A68" s="657"/>
      <c r="B68" s="91" t="s">
        <v>1549</v>
      </c>
      <c r="C68" s="91" t="s">
        <v>1550</v>
      </c>
      <c r="D68" s="421"/>
      <c r="E68" s="89" t="s">
        <v>295</v>
      </c>
      <c r="F68" s="109" t="s">
        <v>219</v>
      </c>
      <c r="G68" s="91"/>
      <c r="H68" s="106"/>
      <c r="I68" s="91"/>
      <c r="J68" s="91"/>
      <c r="K68" s="91"/>
      <c r="L68" s="91"/>
      <c r="M68" s="100">
        <v>0</v>
      </c>
      <c r="N68" s="91">
        <f t="shared" si="3"/>
        <v>0</v>
      </c>
      <c r="O68" s="89"/>
    </row>
    <row r="69" spans="1:15" s="173" customFormat="1" x14ac:dyDescent="0.2">
      <c r="A69" s="657"/>
      <c r="B69" s="91" t="s">
        <v>1341</v>
      </c>
      <c r="C69" s="91" t="s">
        <v>57</v>
      </c>
      <c r="D69" s="91" t="s">
        <v>1191</v>
      </c>
      <c r="E69" s="89" t="s">
        <v>336</v>
      </c>
      <c r="F69" s="109" t="s">
        <v>219</v>
      </c>
      <c r="G69" s="91"/>
      <c r="H69" s="106"/>
      <c r="I69" s="91"/>
      <c r="J69" s="91">
        <v>0</v>
      </c>
      <c r="K69" s="91"/>
      <c r="L69" s="91"/>
      <c r="M69" s="100"/>
      <c r="N69" s="91">
        <f t="shared" si="3"/>
        <v>0</v>
      </c>
      <c r="O69" s="89"/>
    </row>
    <row r="70" spans="1:15" s="173" customFormat="1" x14ac:dyDescent="0.2">
      <c r="A70" s="406"/>
      <c r="B70" s="144" t="s">
        <v>1141</v>
      </c>
      <c r="C70" s="144" t="s">
        <v>1142</v>
      </c>
      <c r="D70" s="144" t="s">
        <v>1170</v>
      </c>
      <c r="E70" s="145" t="s">
        <v>23</v>
      </c>
      <c r="F70" s="414" t="s">
        <v>219</v>
      </c>
      <c r="G70" s="91"/>
      <c r="H70" s="106">
        <v>0</v>
      </c>
      <c r="I70" s="91"/>
      <c r="J70" s="91">
        <v>0</v>
      </c>
      <c r="K70" s="91"/>
      <c r="L70" s="91"/>
      <c r="M70" s="100"/>
      <c r="N70" s="91">
        <f t="shared" si="3"/>
        <v>0</v>
      </c>
      <c r="O70" s="89"/>
    </row>
    <row r="71" spans="1:15" x14ac:dyDescent="0.2">
      <c r="A71" s="406"/>
      <c r="B71" s="91" t="s">
        <v>1076</v>
      </c>
      <c r="C71" s="91" t="s">
        <v>485</v>
      </c>
      <c r="D71" s="91" t="s">
        <v>1191</v>
      </c>
      <c r="E71" s="89" t="s">
        <v>922</v>
      </c>
      <c r="F71" s="109" t="s">
        <v>219</v>
      </c>
      <c r="G71" s="91">
        <v>0</v>
      </c>
      <c r="H71" s="106"/>
      <c r="I71" s="91"/>
      <c r="J71" s="91"/>
      <c r="K71" s="91"/>
      <c r="L71" s="91"/>
      <c r="M71" s="100"/>
      <c r="N71" s="91">
        <f t="shared" si="3"/>
        <v>0</v>
      </c>
      <c r="O71" s="89"/>
    </row>
    <row r="72" spans="1:15" x14ac:dyDescent="0.2">
      <c r="A72" s="656"/>
      <c r="B72" s="198"/>
      <c r="C72" s="198"/>
      <c r="D72" s="198"/>
      <c r="E72" s="258"/>
      <c r="F72" s="552"/>
      <c r="G72" s="198"/>
      <c r="H72" s="553"/>
      <c r="I72" s="198"/>
      <c r="J72" s="198"/>
      <c r="K72" s="198"/>
      <c r="L72" s="198"/>
      <c r="M72" s="198"/>
      <c r="N72" s="554"/>
      <c r="O72" s="258"/>
    </row>
    <row r="73" spans="1:15" x14ac:dyDescent="0.2">
      <c r="A73" s="657">
        <v>1</v>
      </c>
      <c r="B73" s="144" t="s">
        <v>1207</v>
      </c>
      <c r="C73" s="144" t="s">
        <v>775</v>
      </c>
      <c r="D73" s="144" t="s">
        <v>1176</v>
      </c>
      <c r="E73" s="145" t="s">
        <v>874</v>
      </c>
      <c r="F73" s="414" t="s">
        <v>223</v>
      </c>
      <c r="G73" s="91">
        <v>200</v>
      </c>
      <c r="H73" s="106">
        <v>325</v>
      </c>
      <c r="I73" s="91">
        <v>125</v>
      </c>
      <c r="J73" s="91">
        <v>0</v>
      </c>
      <c r="K73" s="619">
        <v>75</v>
      </c>
      <c r="L73" s="619">
        <v>125</v>
      </c>
      <c r="M73" s="100"/>
      <c r="N73" s="91">
        <f>(SUM(H73,M73)+(LARGE((G73,I73:L73),1))+(LARGE((G73,I73:L73),2)))</f>
        <v>650</v>
      </c>
      <c r="O73" s="89"/>
    </row>
    <row r="74" spans="1:15" x14ac:dyDescent="0.2">
      <c r="A74" s="657">
        <v>2</v>
      </c>
      <c r="B74" s="144" t="s">
        <v>1080</v>
      </c>
      <c r="C74" s="144" t="s">
        <v>504</v>
      </c>
      <c r="D74" s="144" t="s">
        <v>1172</v>
      </c>
      <c r="E74" s="145" t="s">
        <v>74</v>
      </c>
      <c r="F74" s="414" t="s">
        <v>223</v>
      </c>
      <c r="G74" s="419">
        <f>125/2</f>
        <v>62.5</v>
      </c>
      <c r="H74" s="420">
        <f>100/2</f>
        <v>50</v>
      </c>
      <c r="I74" s="419">
        <v>0</v>
      </c>
      <c r="J74" s="91">
        <v>75</v>
      </c>
      <c r="K74" s="91"/>
      <c r="L74" s="91">
        <v>0</v>
      </c>
      <c r="M74" s="100">
        <v>400</v>
      </c>
      <c r="N74" s="91">
        <f>(SUM(H74,M74)+(LARGE((G74,I74:L74),1))+(LARGE((G74,I74:L74),2)))</f>
        <v>587.5</v>
      </c>
      <c r="O74" s="89"/>
    </row>
    <row r="75" spans="1:15" x14ac:dyDescent="0.2">
      <c r="A75" s="406">
        <v>3</v>
      </c>
      <c r="B75" s="419" t="s">
        <v>1072</v>
      </c>
      <c r="C75" s="419" t="s">
        <v>70</v>
      </c>
      <c r="D75" s="419" t="s">
        <v>1185</v>
      </c>
      <c r="E75" s="428" t="s">
        <v>164</v>
      </c>
      <c r="F75" s="444" t="s">
        <v>223</v>
      </c>
      <c r="G75" s="419">
        <v>162.5</v>
      </c>
      <c r="H75" s="106">
        <v>0</v>
      </c>
      <c r="I75" s="91"/>
      <c r="J75" s="91">
        <v>125</v>
      </c>
      <c r="K75" s="91">
        <v>125</v>
      </c>
      <c r="L75" s="91"/>
      <c r="M75" s="100">
        <v>250</v>
      </c>
      <c r="N75" s="91">
        <f>(SUM(H75,M75)+(LARGE((G75,I75:L75),1))+(LARGE((G75,I75:L75),2)))</f>
        <v>537.5</v>
      </c>
      <c r="O75" s="89"/>
    </row>
    <row r="76" spans="1:15" x14ac:dyDescent="0.2">
      <c r="A76" s="657">
        <v>4</v>
      </c>
      <c r="B76" s="91" t="s">
        <v>1089</v>
      </c>
      <c r="C76" s="91" t="s">
        <v>775</v>
      </c>
      <c r="D76" s="91" t="s">
        <v>1187</v>
      </c>
      <c r="E76" s="89" t="s">
        <v>251</v>
      </c>
      <c r="F76" s="109" t="s">
        <v>223</v>
      </c>
      <c r="G76" s="91">
        <v>125</v>
      </c>
      <c r="H76" s="106">
        <v>0</v>
      </c>
      <c r="I76" s="619">
        <v>75</v>
      </c>
      <c r="J76" s="91">
        <v>0</v>
      </c>
      <c r="K76" s="91">
        <v>162.5</v>
      </c>
      <c r="L76" s="619">
        <v>75</v>
      </c>
      <c r="M76" s="100">
        <v>150</v>
      </c>
      <c r="N76" s="91">
        <f>(SUM(H76,M76)+(LARGE((G76,I76:L76),1))+(LARGE((G76,I76:L76),2)))</f>
        <v>437.5</v>
      </c>
      <c r="O76" s="89"/>
    </row>
    <row r="77" spans="1:15" x14ac:dyDescent="0.2">
      <c r="A77" s="657">
        <v>5</v>
      </c>
      <c r="B77" s="144" t="s">
        <v>1088</v>
      </c>
      <c r="C77" s="144" t="s">
        <v>872</v>
      </c>
      <c r="D77" s="144" t="s">
        <v>1172</v>
      </c>
      <c r="E77" s="145" t="s">
        <v>251</v>
      </c>
      <c r="F77" s="414" t="s">
        <v>223</v>
      </c>
      <c r="G77" s="91">
        <v>0</v>
      </c>
      <c r="H77" s="106">
        <v>0</v>
      </c>
      <c r="I77" s="91">
        <v>100</v>
      </c>
      <c r="J77" s="91">
        <v>0</v>
      </c>
      <c r="K77" s="91">
        <v>75</v>
      </c>
      <c r="L77" s="619">
        <v>50</v>
      </c>
      <c r="M77" s="100">
        <v>250</v>
      </c>
      <c r="N77" s="91">
        <f>(SUM(H77,M77)+(LARGE((G77,I77:L77),1))+(LARGE((G77,I77:L77),2)))</f>
        <v>425</v>
      </c>
      <c r="O77" s="89"/>
    </row>
    <row r="78" spans="1:15" x14ac:dyDescent="0.2">
      <c r="A78" s="660"/>
      <c r="B78" s="419" t="s">
        <v>1147</v>
      </c>
      <c r="C78" s="419" t="s">
        <v>1148</v>
      </c>
      <c r="D78" s="419" t="s">
        <v>1184</v>
      </c>
      <c r="E78" s="428" t="s">
        <v>17</v>
      </c>
      <c r="F78" s="444" t="s">
        <v>223</v>
      </c>
      <c r="G78" s="419"/>
      <c r="H78" s="420">
        <v>150</v>
      </c>
      <c r="I78" s="419">
        <v>162.5</v>
      </c>
      <c r="J78" s="419">
        <v>0</v>
      </c>
      <c r="K78" s="620">
        <f>125/2</f>
        <v>62.5</v>
      </c>
      <c r="L78" s="419">
        <v>0</v>
      </c>
      <c r="M78" s="430"/>
      <c r="N78" s="419">
        <f>(SUM(H78,M78)+(LARGE((G78,I78:L78),1))+(LARGE((G78,I78:L78),2)))</f>
        <v>375</v>
      </c>
      <c r="O78" s="428"/>
    </row>
    <row r="79" spans="1:15" x14ac:dyDescent="0.2">
      <c r="A79" s="406">
        <v>6</v>
      </c>
      <c r="B79" s="91" t="s">
        <v>191</v>
      </c>
      <c r="C79" s="91" t="s">
        <v>26</v>
      </c>
      <c r="D79" s="421"/>
      <c r="E79" s="89" t="s">
        <v>58</v>
      </c>
      <c r="F79" s="109" t="s">
        <v>223</v>
      </c>
      <c r="G79" s="91"/>
      <c r="H79" s="106"/>
      <c r="I79" s="91"/>
      <c r="J79" s="91"/>
      <c r="K79" s="91"/>
      <c r="L79" s="91"/>
      <c r="M79" s="100">
        <v>325</v>
      </c>
      <c r="N79" s="91">
        <f t="shared" ref="N79:N103" si="4">SUM(G79:M79)</f>
        <v>325</v>
      </c>
      <c r="O79" s="89"/>
    </row>
    <row r="80" spans="1:15" x14ac:dyDescent="0.2">
      <c r="A80" s="657">
        <v>7</v>
      </c>
      <c r="B80" s="419" t="s">
        <v>1081</v>
      </c>
      <c r="C80" s="419" t="s">
        <v>83</v>
      </c>
      <c r="D80" s="419" t="s">
        <v>1199</v>
      </c>
      <c r="E80" s="428" t="s">
        <v>58</v>
      </c>
      <c r="F80" s="444" t="s">
        <v>223</v>
      </c>
      <c r="G80" s="419">
        <v>75</v>
      </c>
      <c r="H80" s="420"/>
      <c r="I80" s="419"/>
      <c r="J80" s="419"/>
      <c r="K80" s="91">
        <v>0</v>
      </c>
      <c r="L80" s="91"/>
      <c r="M80" s="100">
        <v>150</v>
      </c>
      <c r="N80" s="91">
        <f t="shared" si="4"/>
        <v>225</v>
      </c>
      <c r="O80" s="89"/>
    </row>
    <row r="81" spans="1:16" x14ac:dyDescent="0.2">
      <c r="A81" s="660"/>
      <c r="B81" s="419" t="s">
        <v>28</v>
      </c>
      <c r="C81" s="419" t="s">
        <v>57</v>
      </c>
      <c r="D81" s="419" t="s">
        <v>1181</v>
      </c>
      <c r="E81" s="428" t="s">
        <v>190</v>
      </c>
      <c r="F81" s="444" t="s">
        <v>223</v>
      </c>
      <c r="G81" s="419">
        <v>162.5</v>
      </c>
      <c r="H81" s="420"/>
      <c r="I81" s="419"/>
      <c r="J81" s="419"/>
      <c r="K81" s="419"/>
      <c r="L81" s="419"/>
      <c r="M81" s="430"/>
      <c r="N81" s="419">
        <f t="shared" si="4"/>
        <v>162.5</v>
      </c>
      <c r="O81" s="428"/>
    </row>
    <row r="82" spans="1:16" x14ac:dyDescent="0.2">
      <c r="A82" s="657">
        <v>8</v>
      </c>
      <c r="B82" s="91" t="s">
        <v>862</v>
      </c>
      <c r="C82" s="91" t="s">
        <v>872</v>
      </c>
      <c r="D82" s="91" t="s">
        <v>1184</v>
      </c>
      <c r="E82" s="89" t="s">
        <v>248</v>
      </c>
      <c r="F82" s="109" t="s">
        <v>223</v>
      </c>
      <c r="G82" s="91"/>
      <c r="H82" s="106">
        <v>0</v>
      </c>
      <c r="I82" s="91">
        <v>0</v>
      </c>
      <c r="J82" s="91">
        <v>75</v>
      </c>
      <c r="K82" s="91"/>
      <c r="L82" s="91">
        <v>50</v>
      </c>
      <c r="M82" s="100">
        <v>0</v>
      </c>
      <c r="N82" s="91">
        <f t="shared" si="4"/>
        <v>125</v>
      </c>
      <c r="O82" s="89"/>
    </row>
    <row r="83" spans="1:16" x14ac:dyDescent="0.2">
      <c r="A83" s="660"/>
      <c r="B83" s="419" t="s">
        <v>738</v>
      </c>
      <c r="C83" s="419" t="s">
        <v>52</v>
      </c>
      <c r="D83" s="419" t="s">
        <v>1181</v>
      </c>
      <c r="E83" s="428" t="s">
        <v>164</v>
      </c>
      <c r="F83" s="444" t="s">
        <v>223</v>
      </c>
      <c r="G83" s="419">
        <v>125</v>
      </c>
      <c r="H83" s="420">
        <v>0</v>
      </c>
      <c r="I83" s="419"/>
      <c r="J83" s="419"/>
      <c r="K83" s="419"/>
      <c r="L83" s="419"/>
      <c r="M83" s="430"/>
      <c r="N83" s="419">
        <f t="shared" si="4"/>
        <v>125</v>
      </c>
      <c r="O83" s="428"/>
    </row>
    <row r="84" spans="1:16" x14ac:dyDescent="0.2">
      <c r="A84" s="657">
        <v>9</v>
      </c>
      <c r="B84" s="269" t="s">
        <v>1343</v>
      </c>
      <c r="C84" s="269" t="s">
        <v>1344</v>
      </c>
      <c r="D84" s="269" t="s">
        <v>1193</v>
      </c>
      <c r="E84" s="299" t="s">
        <v>336</v>
      </c>
      <c r="F84" s="326" t="s">
        <v>223</v>
      </c>
      <c r="G84" s="269"/>
      <c r="H84" s="320"/>
      <c r="I84" s="269"/>
      <c r="J84" s="269">
        <v>0</v>
      </c>
      <c r="K84" s="269"/>
      <c r="L84" s="269">
        <v>125</v>
      </c>
      <c r="M84" s="300">
        <v>0</v>
      </c>
      <c r="N84" s="91">
        <f t="shared" si="4"/>
        <v>125</v>
      </c>
      <c r="O84" s="299"/>
    </row>
    <row r="85" spans="1:16" x14ac:dyDescent="0.2">
      <c r="A85" s="406">
        <v>10</v>
      </c>
      <c r="B85" s="91" t="s">
        <v>1441</v>
      </c>
      <c r="C85" s="91" t="s">
        <v>1144</v>
      </c>
      <c r="D85" s="526"/>
      <c r="E85" s="89" t="s">
        <v>661</v>
      </c>
      <c r="F85" s="109" t="s">
        <v>223</v>
      </c>
      <c r="G85" s="91"/>
      <c r="H85" s="106"/>
      <c r="I85" s="91"/>
      <c r="J85" s="91"/>
      <c r="K85" s="91"/>
      <c r="L85" s="91">
        <v>75</v>
      </c>
      <c r="M85" s="100"/>
      <c r="N85" s="91">
        <f t="shared" si="4"/>
        <v>75</v>
      </c>
      <c r="O85" s="89"/>
    </row>
    <row r="86" spans="1:16" x14ac:dyDescent="0.2">
      <c r="A86" s="657">
        <v>10</v>
      </c>
      <c r="B86" s="144" t="s">
        <v>1093</v>
      </c>
      <c r="C86" s="144" t="s">
        <v>1094</v>
      </c>
      <c r="D86" s="144" t="s">
        <v>1170</v>
      </c>
      <c r="E86" s="145" t="s">
        <v>40</v>
      </c>
      <c r="F86" s="414" t="s">
        <v>223</v>
      </c>
      <c r="G86" s="91"/>
      <c r="H86" s="106"/>
      <c r="I86" s="91">
        <v>75</v>
      </c>
      <c r="J86" s="91"/>
      <c r="K86" s="91"/>
      <c r="L86" s="91"/>
      <c r="M86" s="100"/>
      <c r="N86" s="91">
        <f t="shared" si="4"/>
        <v>75</v>
      </c>
      <c r="O86" s="89"/>
    </row>
    <row r="87" spans="1:16" x14ac:dyDescent="0.2">
      <c r="A87" s="660"/>
      <c r="B87" s="419" t="s">
        <v>1240</v>
      </c>
      <c r="C87" s="419" t="s">
        <v>204</v>
      </c>
      <c r="D87" s="419" t="s">
        <v>1181</v>
      </c>
      <c r="E87" s="428" t="s">
        <v>34</v>
      </c>
      <c r="F87" s="444" t="s">
        <v>223</v>
      </c>
      <c r="G87" s="419"/>
      <c r="H87" s="420"/>
      <c r="I87" s="419">
        <f>75/2</f>
        <v>37.5</v>
      </c>
      <c r="J87" s="419"/>
      <c r="K87" s="419"/>
      <c r="L87" s="419">
        <v>0</v>
      </c>
      <c r="M87" s="430"/>
      <c r="N87" s="419">
        <f t="shared" si="4"/>
        <v>37.5</v>
      </c>
      <c r="O87" s="428"/>
      <c r="P87" s="173"/>
    </row>
    <row r="88" spans="1:16" x14ac:dyDescent="0.2">
      <c r="A88" s="406"/>
      <c r="B88" s="91" t="s">
        <v>1242</v>
      </c>
      <c r="C88" s="91" t="s">
        <v>1243</v>
      </c>
      <c r="D88" s="91" t="s">
        <v>1175</v>
      </c>
      <c r="E88" s="89" t="s">
        <v>17</v>
      </c>
      <c r="F88" s="109" t="s">
        <v>223</v>
      </c>
      <c r="G88" s="91"/>
      <c r="H88" s="106"/>
      <c r="I88" s="91">
        <v>0</v>
      </c>
      <c r="J88" s="91"/>
      <c r="K88" s="91"/>
      <c r="L88" s="91">
        <v>0</v>
      </c>
      <c r="M88" s="100"/>
      <c r="N88" s="91">
        <f t="shared" si="4"/>
        <v>0</v>
      </c>
      <c r="O88" s="89"/>
      <c r="P88" s="173"/>
    </row>
    <row r="89" spans="1:16" x14ac:dyDescent="0.2">
      <c r="A89" s="406"/>
      <c r="B89" s="91" t="s">
        <v>1546</v>
      </c>
      <c r="C89" s="91" t="s">
        <v>204</v>
      </c>
      <c r="D89" s="421"/>
      <c r="E89" s="89" t="s">
        <v>516</v>
      </c>
      <c r="F89" s="109" t="s">
        <v>223</v>
      </c>
      <c r="G89" s="91"/>
      <c r="H89" s="106"/>
      <c r="I89" s="91"/>
      <c r="J89" s="91"/>
      <c r="K89" s="91"/>
      <c r="L89" s="91"/>
      <c r="M89" s="100">
        <v>0</v>
      </c>
      <c r="N89" s="91">
        <f t="shared" si="4"/>
        <v>0</v>
      </c>
      <c r="O89" s="89"/>
      <c r="P89" s="173"/>
    </row>
    <row r="90" spans="1:16" x14ac:dyDescent="0.2">
      <c r="A90" s="657"/>
      <c r="B90" s="91" t="s">
        <v>975</v>
      </c>
      <c r="C90" s="91" t="s">
        <v>26</v>
      </c>
      <c r="D90" s="91" t="s">
        <v>1184</v>
      </c>
      <c r="E90" s="89" t="s">
        <v>1241</v>
      </c>
      <c r="F90" s="109" t="s">
        <v>223</v>
      </c>
      <c r="G90" s="91"/>
      <c r="H90" s="106"/>
      <c r="I90" s="91">
        <v>0</v>
      </c>
      <c r="J90" s="91"/>
      <c r="K90" s="91"/>
      <c r="L90" s="91"/>
      <c r="M90" s="100"/>
      <c r="N90" s="91">
        <f t="shared" si="4"/>
        <v>0</v>
      </c>
      <c r="O90" s="89"/>
      <c r="P90" s="173"/>
    </row>
    <row r="91" spans="1:16" x14ac:dyDescent="0.2">
      <c r="A91" s="657"/>
      <c r="B91" s="91" t="s">
        <v>1090</v>
      </c>
      <c r="C91" s="91" t="s">
        <v>21</v>
      </c>
      <c r="D91" s="91" t="s">
        <v>1170</v>
      </c>
      <c r="E91" s="89" t="s">
        <v>169</v>
      </c>
      <c r="F91" s="109" t="s">
        <v>223</v>
      </c>
      <c r="G91" s="91">
        <v>0</v>
      </c>
      <c r="H91" s="106"/>
      <c r="I91" s="91"/>
      <c r="J91" s="91"/>
      <c r="K91" s="91"/>
      <c r="L91" s="91"/>
      <c r="M91" s="100"/>
      <c r="N91" s="91">
        <f t="shared" si="4"/>
        <v>0</v>
      </c>
      <c r="O91" s="89"/>
      <c r="P91" s="173"/>
    </row>
    <row r="92" spans="1:16" x14ac:dyDescent="0.2">
      <c r="A92" s="660"/>
      <c r="B92" s="419" t="s">
        <v>482</v>
      </c>
      <c r="C92" s="419" t="s">
        <v>31</v>
      </c>
      <c r="D92" s="419" t="s">
        <v>1183</v>
      </c>
      <c r="E92" s="428" t="s">
        <v>164</v>
      </c>
      <c r="F92" s="444" t="s">
        <v>223</v>
      </c>
      <c r="G92" s="419">
        <v>0</v>
      </c>
      <c r="H92" s="420">
        <v>0</v>
      </c>
      <c r="I92" s="419"/>
      <c r="J92" s="419"/>
      <c r="K92" s="419">
        <v>0</v>
      </c>
      <c r="L92" s="419"/>
      <c r="M92" s="430"/>
      <c r="N92" s="419">
        <f t="shared" si="4"/>
        <v>0</v>
      </c>
      <c r="O92" s="428"/>
    </row>
    <row r="93" spans="1:16" x14ac:dyDescent="0.2">
      <c r="A93" s="657"/>
      <c r="B93" s="91" t="s">
        <v>1442</v>
      </c>
      <c r="C93" s="91" t="s">
        <v>1443</v>
      </c>
      <c r="D93" s="526"/>
      <c r="E93" s="89" t="s">
        <v>253</v>
      </c>
      <c r="F93" s="109" t="s">
        <v>223</v>
      </c>
      <c r="G93" s="91"/>
      <c r="H93" s="106"/>
      <c r="I93" s="91"/>
      <c r="J93" s="91"/>
      <c r="K93" s="91"/>
      <c r="L93" s="91">
        <v>0</v>
      </c>
      <c r="M93" s="100"/>
      <c r="N93" s="91">
        <f t="shared" si="4"/>
        <v>0</v>
      </c>
      <c r="O93" s="89"/>
    </row>
    <row r="94" spans="1:16" x14ac:dyDescent="0.2">
      <c r="A94" s="657"/>
      <c r="B94" s="144" t="s">
        <v>1431</v>
      </c>
      <c r="C94" s="144" t="s">
        <v>1432</v>
      </c>
      <c r="D94" s="144" t="s">
        <v>1188</v>
      </c>
      <c r="E94" s="145" t="s">
        <v>1433</v>
      </c>
      <c r="F94" s="414" t="s">
        <v>223</v>
      </c>
      <c r="G94" s="91"/>
      <c r="H94" s="106"/>
      <c r="I94" s="91"/>
      <c r="J94" s="91"/>
      <c r="K94" s="91">
        <v>0</v>
      </c>
      <c r="L94" s="91"/>
      <c r="M94" s="100"/>
      <c r="N94" s="91">
        <f t="shared" si="4"/>
        <v>0</v>
      </c>
      <c r="O94" s="89"/>
    </row>
    <row r="95" spans="1:16" x14ac:dyDescent="0.2">
      <c r="A95" s="657"/>
      <c r="B95" s="91" t="s">
        <v>754</v>
      </c>
      <c r="C95" s="91" t="s">
        <v>1038</v>
      </c>
      <c r="D95" s="91" t="s">
        <v>1184</v>
      </c>
      <c r="E95" s="89" t="s">
        <v>175</v>
      </c>
      <c r="F95" s="109" t="s">
        <v>223</v>
      </c>
      <c r="G95" s="91"/>
      <c r="H95" s="106">
        <v>0</v>
      </c>
      <c r="I95" s="91"/>
      <c r="J95" s="91"/>
      <c r="K95" s="91"/>
      <c r="L95" s="91"/>
      <c r="M95" s="100"/>
      <c r="N95" s="91">
        <f t="shared" si="4"/>
        <v>0</v>
      </c>
      <c r="O95" s="89"/>
    </row>
    <row r="96" spans="1:16" x14ac:dyDescent="0.2">
      <c r="A96" s="657"/>
      <c r="B96" s="144" t="s">
        <v>95</v>
      </c>
      <c r="C96" s="144" t="s">
        <v>21</v>
      </c>
      <c r="D96" s="144" t="s">
        <v>1179</v>
      </c>
      <c r="E96" s="145" t="s">
        <v>528</v>
      </c>
      <c r="F96" s="414" t="s">
        <v>223</v>
      </c>
      <c r="G96" s="91"/>
      <c r="H96" s="106"/>
      <c r="I96" s="91">
        <v>0</v>
      </c>
      <c r="J96" s="91"/>
      <c r="K96" s="91">
        <v>0</v>
      </c>
      <c r="L96" s="91"/>
      <c r="M96" s="100"/>
      <c r="N96" s="91">
        <f t="shared" si="4"/>
        <v>0</v>
      </c>
      <c r="O96" s="89"/>
    </row>
    <row r="97" spans="1:16" x14ac:dyDescent="0.2">
      <c r="A97" s="406"/>
      <c r="B97" s="91" t="s">
        <v>340</v>
      </c>
      <c r="C97" s="91" t="s">
        <v>26</v>
      </c>
      <c r="D97" s="91" t="s">
        <v>1183</v>
      </c>
      <c r="E97" s="89" t="s">
        <v>1231</v>
      </c>
      <c r="F97" s="109" t="s">
        <v>223</v>
      </c>
      <c r="G97" s="91"/>
      <c r="H97" s="106"/>
      <c r="I97" s="91"/>
      <c r="J97" s="91"/>
      <c r="K97" s="91"/>
      <c r="L97" s="91">
        <v>0</v>
      </c>
      <c r="M97" s="100"/>
      <c r="N97" s="91">
        <f t="shared" si="4"/>
        <v>0</v>
      </c>
      <c r="O97" s="89"/>
    </row>
    <row r="98" spans="1:16" s="173" customFormat="1" x14ac:dyDescent="0.2">
      <c r="A98" s="660"/>
      <c r="B98" s="419" t="s">
        <v>1075</v>
      </c>
      <c r="C98" s="419" t="s">
        <v>100</v>
      </c>
      <c r="D98" s="419" t="s">
        <v>1186</v>
      </c>
      <c r="E98" s="428" t="s">
        <v>34</v>
      </c>
      <c r="F98" s="444" t="s">
        <v>223</v>
      </c>
      <c r="G98" s="419">
        <v>0</v>
      </c>
      <c r="H98" s="420">
        <v>0</v>
      </c>
      <c r="I98" s="419">
        <v>0</v>
      </c>
      <c r="J98" s="419"/>
      <c r="K98" s="419"/>
      <c r="L98" s="419"/>
      <c r="M98" s="430"/>
      <c r="N98" s="419">
        <f t="shared" si="4"/>
        <v>0</v>
      </c>
      <c r="O98" s="428"/>
      <c r="P98"/>
    </row>
    <row r="99" spans="1:16" x14ac:dyDescent="0.2">
      <c r="A99" s="406"/>
      <c r="B99" s="91" t="s">
        <v>1547</v>
      </c>
      <c r="C99" s="91" t="s">
        <v>1548</v>
      </c>
      <c r="D99" s="421"/>
      <c r="E99" s="89" t="s">
        <v>295</v>
      </c>
      <c r="F99" s="109" t="s">
        <v>223</v>
      </c>
      <c r="G99" s="91"/>
      <c r="H99" s="106"/>
      <c r="I99" s="91"/>
      <c r="J99" s="91"/>
      <c r="K99" s="91"/>
      <c r="L99" s="91"/>
      <c r="M99" s="100">
        <v>0</v>
      </c>
      <c r="N99" s="91">
        <f t="shared" si="4"/>
        <v>0</v>
      </c>
      <c r="O99" s="89"/>
      <c r="P99" s="384"/>
    </row>
    <row r="100" spans="1:16" s="173" customFormat="1" x14ac:dyDescent="0.2">
      <c r="A100" s="660"/>
      <c r="B100" s="144" t="s">
        <v>1087</v>
      </c>
      <c r="C100" s="144" t="s">
        <v>577</v>
      </c>
      <c r="D100" s="144" t="s">
        <v>1176</v>
      </c>
      <c r="E100" s="145" t="s">
        <v>164</v>
      </c>
      <c r="F100" s="414" t="s">
        <v>223</v>
      </c>
      <c r="G100" s="419">
        <v>0</v>
      </c>
      <c r="H100" s="420">
        <v>0</v>
      </c>
      <c r="I100" s="419"/>
      <c r="J100" s="419">
        <v>0</v>
      </c>
      <c r="K100" s="419">
        <v>0</v>
      </c>
      <c r="L100" s="419"/>
      <c r="M100" s="430"/>
      <c r="N100" s="419">
        <f t="shared" si="4"/>
        <v>0</v>
      </c>
      <c r="O100" s="428"/>
      <c r="P100" s="730"/>
    </row>
    <row r="101" spans="1:16" s="173" customFormat="1" x14ac:dyDescent="0.2">
      <c r="A101" s="657"/>
      <c r="B101" s="91" t="s">
        <v>56</v>
      </c>
      <c r="C101" s="91" t="s">
        <v>872</v>
      </c>
      <c r="D101" s="91" t="s">
        <v>1183</v>
      </c>
      <c r="E101" s="89" t="s">
        <v>803</v>
      </c>
      <c r="F101" s="109" t="s">
        <v>223</v>
      </c>
      <c r="G101" s="91"/>
      <c r="H101" s="106"/>
      <c r="I101" s="91"/>
      <c r="J101" s="91">
        <v>0</v>
      </c>
      <c r="K101" s="91"/>
      <c r="L101" s="91">
        <v>0</v>
      </c>
      <c r="M101" s="100">
        <v>0</v>
      </c>
      <c r="N101" s="91">
        <f t="shared" si="4"/>
        <v>0</v>
      </c>
      <c r="O101" s="89"/>
      <c r="P101" s="730"/>
    </row>
    <row r="102" spans="1:16" x14ac:dyDescent="0.2">
      <c r="A102" s="657"/>
      <c r="B102" s="144" t="s">
        <v>923</v>
      </c>
      <c r="C102" s="144" t="s">
        <v>26</v>
      </c>
      <c r="D102" s="144" t="s">
        <v>1192</v>
      </c>
      <c r="E102" s="145" t="s">
        <v>854</v>
      </c>
      <c r="F102" s="414" t="s">
        <v>223</v>
      </c>
      <c r="G102" s="91">
        <v>0</v>
      </c>
      <c r="H102" s="106">
        <v>0</v>
      </c>
      <c r="I102" s="91">
        <v>0</v>
      </c>
      <c r="J102" s="91"/>
      <c r="K102" s="91"/>
      <c r="L102" s="91">
        <v>0</v>
      </c>
      <c r="M102" s="100"/>
      <c r="N102" s="91">
        <f t="shared" si="4"/>
        <v>0</v>
      </c>
      <c r="O102" s="89"/>
      <c r="P102" s="384"/>
    </row>
    <row r="103" spans="1:16" x14ac:dyDescent="0.2">
      <c r="A103" s="657"/>
      <c r="B103" s="144" t="s">
        <v>28</v>
      </c>
      <c r="C103" s="144" t="s">
        <v>67</v>
      </c>
      <c r="D103" s="144" t="s">
        <v>1189</v>
      </c>
      <c r="E103" s="145" t="s">
        <v>74</v>
      </c>
      <c r="F103" s="414" t="s">
        <v>223</v>
      </c>
      <c r="G103" s="419">
        <v>0</v>
      </c>
      <c r="H103" s="420">
        <v>0</v>
      </c>
      <c r="I103" s="91">
        <v>0</v>
      </c>
      <c r="J103" s="91"/>
      <c r="K103" s="91"/>
      <c r="L103" s="91">
        <v>0</v>
      </c>
      <c r="M103" s="100">
        <v>0</v>
      </c>
      <c r="N103" s="91">
        <f t="shared" si="4"/>
        <v>0</v>
      </c>
      <c r="O103" s="89"/>
      <c r="P103" s="173"/>
    </row>
    <row r="104" spans="1:16" x14ac:dyDescent="0.2">
      <c r="A104" s="656"/>
      <c r="B104" s="146"/>
      <c r="C104" s="146"/>
      <c r="D104" s="146"/>
      <c r="E104" s="147"/>
      <c r="F104" s="199" t="s">
        <v>120</v>
      </c>
      <c r="G104" s="146"/>
      <c r="H104" s="185"/>
      <c r="I104" s="146"/>
      <c r="J104" s="146"/>
      <c r="K104" s="146"/>
      <c r="L104" s="146"/>
      <c r="M104" s="551"/>
      <c r="N104" s="146">
        <f t="shared" ref="N104:N129" si="5">SUM(G104:M104)</f>
        <v>0</v>
      </c>
      <c r="O104" s="147"/>
    </row>
    <row r="105" spans="1:16" x14ac:dyDescent="0.2">
      <c r="A105" s="406">
        <v>1</v>
      </c>
      <c r="B105" s="106" t="s">
        <v>1098</v>
      </c>
      <c r="C105" s="100" t="s">
        <v>21</v>
      </c>
      <c r="D105" s="91" t="s">
        <v>1185</v>
      </c>
      <c r="E105" s="89" t="s">
        <v>40</v>
      </c>
      <c r="F105" s="109" t="s">
        <v>120</v>
      </c>
      <c r="G105" s="91">
        <v>200</v>
      </c>
      <c r="H105" s="106">
        <v>250</v>
      </c>
      <c r="I105" s="91">
        <v>200</v>
      </c>
      <c r="J105" s="619">
        <v>200</v>
      </c>
      <c r="K105" s="619">
        <v>200</v>
      </c>
      <c r="L105" s="619">
        <v>162.5</v>
      </c>
      <c r="M105" s="100">
        <v>400</v>
      </c>
      <c r="N105" s="91">
        <f>(SUM(H105,M105)+(LARGE((G105,I105:L105),1))+(LARGE((G105,I105:L105),2)))</f>
        <v>1050</v>
      </c>
      <c r="O105" s="179"/>
    </row>
    <row r="106" spans="1:16" x14ac:dyDescent="0.2">
      <c r="A106" s="406">
        <v>2</v>
      </c>
      <c r="B106" s="419" t="s">
        <v>738</v>
      </c>
      <c r="C106" s="419" t="s">
        <v>52</v>
      </c>
      <c r="D106" s="419" t="s">
        <v>1181</v>
      </c>
      <c r="E106" s="428" t="s">
        <v>164</v>
      </c>
      <c r="F106" s="444" t="s">
        <v>120</v>
      </c>
      <c r="G106" s="419">
        <v>125</v>
      </c>
      <c r="H106" s="420">
        <v>0</v>
      </c>
      <c r="I106" s="419"/>
      <c r="J106" s="419"/>
      <c r="K106" s="91">
        <v>162.5</v>
      </c>
      <c r="L106" s="91"/>
      <c r="M106" s="100">
        <v>250</v>
      </c>
      <c r="N106" s="91">
        <f>(SUM(H106,M106)+(LARGE((G106,I106:L106),1))+(LARGE((G106,I106:L106),2)))</f>
        <v>537.5</v>
      </c>
      <c r="O106" s="89"/>
    </row>
    <row r="107" spans="1:16" x14ac:dyDescent="0.2">
      <c r="A107" s="657">
        <v>3</v>
      </c>
      <c r="B107" s="91" t="s">
        <v>369</v>
      </c>
      <c r="C107" s="91" t="s">
        <v>497</v>
      </c>
      <c r="D107" s="91" t="s">
        <v>1186</v>
      </c>
      <c r="E107" s="89" t="s">
        <v>1092</v>
      </c>
      <c r="F107" s="109" t="s">
        <v>120</v>
      </c>
      <c r="G107" s="91">
        <v>125</v>
      </c>
      <c r="H107" s="106">
        <v>0</v>
      </c>
      <c r="I107" s="91">
        <v>125</v>
      </c>
      <c r="J107" s="91">
        <v>0</v>
      </c>
      <c r="K107" s="619">
        <v>125</v>
      </c>
      <c r="L107" s="619">
        <v>125</v>
      </c>
      <c r="M107" s="100">
        <v>250</v>
      </c>
      <c r="N107" s="91">
        <f>(SUM(H107,M107)+(LARGE((G107,I107:L107),1))+(LARGE((G107,I107:L107),2)))</f>
        <v>500</v>
      </c>
      <c r="O107" s="89"/>
    </row>
    <row r="108" spans="1:16" x14ac:dyDescent="0.2">
      <c r="A108" s="406">
        <v>4</v>
      </c>
      <c r="B108" s="419" t="s">
        <v>1147</v>
      </c>
      <c r="C108" s="419" t="s">
        <v>1148</v>
      </c>
      <c r="D108" s="419" t="s">
        <v>1184</v>
      </c>
      <c r="E108" s="428" t="s">
        <v>17</v>
      </c>
      <c r="F108" s="444" t="s">
        <v>120</v>
      </c>
      <c r="G108" s="419"/>
      <c r="H108" s="420">
        <f>150/2</f>
        <v>75</v>
      </c>
      <c r="I108" s="419">
        <f>162.5/2</f>
        <v>81.25</v>
      </c>
      <c r="J108" s="91">
        <v>0</v>
      </c>
      <c r="K108" s="91">
        <v>125</v>
      </c>
      <c r="L108" s="419">
        <v>0</v>
      </c>
      <c r="M108" s="100">
        <v>150</v>
      </c>
      <c r="N108" s="91">
        <f>(SUM(H108,M108)+(LARGE((G108,I108:L108),1))+(LARGE((G108,I108:L108),2)))</f>
        <v>431.25</v>
      </c>
      <c r="O108" s="89"/>
    </row>
    <row r="109" spans="1:16" x14ac:dyDescent="0.2">
      <c r="A109" s="657">
        <v>5</v>
      </c>
      <c r="B109" s="91" t="s">
        <v>1444</v>
      </c>
      <c r="C109" s="91" t="s">
        <v>1445</v>
      </c>
      <c r="D109" s="91" t="s">
        <v>1187</v>
      </c>
      <c r="E109" s="89" t="s">
        <v>251</v>
      </c>
      <c r="F109" s="109" t="s">
        <v>120</v>
      </c>
      <c r="G109" s="91"/>
      <c r="H109" s="106"/>
      <c r="I109" s="91"/>
      <c r="J109" s="91"/>
      <c r="K109" s="91"/>
      <c r="L109" s="91">
        <v>75</v>
      </c>
      <c r="M109" s="100">
        <v>325</v>
      </c>
      <c r="N109" s="91">
        <f>SUM(G109:M109)</f>
        <v>400</v>
      </c>
      <c r="O109" s="89"/>
    </row>
    <row r="110" spans="1:16" x14ac:dyDescent="0.2">
      <c r="A110" s="657">
        <v>6</v>
      </c>
      <c r="B110" s="144" t="s">
        <v>594</v>
      </c>
      <c r="C110" s="144" t="s">
        <v>925</v>
      </c>
      <c r="D110" s="144" t="s">
        <v>1188</v>
      </c>
      <c r="E110" s="145" t="s">
        <v>566</v>
      </c>
      <c r="F110" s="414" t="s">
        <v>120</v>
      </c>
      <c r="G110" s="91">
        <v>0</v>
      </c>
      <c r="H110" s="106">
        <v>100</v>
      </c>
      <c r="I110" s="91">
        <v>162.5</v>
      </c>
      <c r="J110" s="91">
        <v>75</v>
      </c>
      <c r="K110" s="91">
        <v>0</v>
      </c>
      <c r="L110" s="91">
        <v>0</v>
      </c>
      <c r="M110" s="100">
        <v>0</v>
      </c>
      <c r="N110" s="91">
        <f>(SUM(H110,M110)+(LARGE((G110,I110:L110),1))+(LARGE((G110,I110:L110),2)))</f>
        <v>337.5</v>
      </c>
      <c r="O110" s="89"/>
    </row>
    <row r="111" spans="1:16" x14ac:dyDescent="0.2">
      <c r="A111" s="657">
        <v>7</v>
      </c>
      <c r="B111" s="91" t="s">
        <v>1091</v>
      </c>
      <c r="C111" s="91" t="s">
        <v>100</v>
      </c>
      <c r="D111" s="91" t="s">
        <v>1181</v>
      </c>
      <c r="E111" s="89" t="s">
        <v>164</v>
      </c>
      <c r="F111" s="109" t="s">
        <v>120</v>
      </c>
      <c r="G111" s="91">
        <v>162.5</v>
      </c>
      <c r="H111" s="106">
        <v>150</v>
      </c>
      <c r="I111" s="91"/>
      <c r="J111" s="91"/>
      <c r="K111" s="91"/>
      <c r="L111" s="91"/>
      <c r="M111" s="100"/>
      <c r="N111" s="91">
        <f>SUM(G111:M111)</f>
        <v>312.5</v>
      </c>
      <c r="O111" s="89"/>
    </row>
    <row r="112" spans="1:16" x14ac:dyDescent="0.2">
      <c r="A112" s="657">
        <v>8</v>
      </c>
      <c r="B112" s="91" t="s">
        <v>1147</v>
      </c>
      <c r="C112" s="91" t="s">
        <v>1154</v>
      </c>
      <c r="D112" s="91" t="s">
        <v>1184</v>
      </c>
      <c r="E112" s="89" t="s">
        <v>17</v>
      </c>
      <c r="F112" s="109" t="s">
        <v>120</v>
      </c>
      <c r="G112" s="91"/>
      <c r="H112" s="106">
        <v>150</v>
      </c>
      <c r="I112" s="91"/>
      <c r="J112" s="91">
        <v>75</v>
      </c>
      <c r="K112" s="91">
        <v>0</v>
      </c>
      <c r="L112" s="91">
        <v>75</v>
      </c>
      <c r="M112" s="100">
        <v>0</v>
      </c>
      <c r="N112" s="91">
        <f>(SUM(H112,M112)+(LARGE((G112,I112:L112),1))+(LARGE((G112,I112:L112),2)))</f>
        <v>300</v>
      </c>
      <c r="O112" s="89"/>
    </row>
    <row r="113" spans="1:16" x14ac:dyDescent="0.2">
      <c r="A113" s="657">
        <v>9</v>
      </c>
      <c r="B113" s="91" t="s">
        <v>1150</v>
      </c>
      <c r="C113" s="91" t="s">
        <v>1151</v>
      </c>
      <c r="D113" s="91" t="s">
        <v>1184</v>
      </c>
      <c r="E113" s="89" t="s">
        <v>268</v>
      </c>
      <c r="F113" s="109" t="s">
        <v>120</v>
      </c>
      <c r="G113" s="91"/>
      <c r="H113" s="106">
        <v>0</v>
      </c>
      <c r="I113" s="91"/>
      <c r="J113" s="91">
        <v>125</v>
      </c>
      <c r="K113" s="91">
        <v>0</v>
      </c>
      <c r="L113" s="91">
        <v>125</v>
      </c>
      <c r="M113" s="100">
        <v>0</v>
      </c>
      <c r="N113" s="91">
        <f>(SUM(H113,M113)+(LARGE((G113,I113:L113),1))+(LARGE((G113,I113:L113),2)))</f>
        <v>250</v>
      </c>
      <c r="O113" s="89"/>
    </row>
    <row r="114" spans="1:16" x14ac:dyDescent="0.2">
      <c r="A114" s="406">
        <v>10</v>
      </c>
      <c r="B114" s="419" t="s">
        <v>28</v>
      </c>
      <c r="C114" s="419" t="s">
        <v>57</v>
      </c>
      <c r="D114" s="419" t="s">
        <v>1181</v>
      </c>
      <c r="E114" s="428" t="s">
        <v>190</v>
      </c>
      <c r="F114" s="444" t="s">
        <v>120</v>
      </c>
      <c r="G114" s="419">
        <f>162.5/2</f>
        <v>81.25</v>
      </c>
      <c r="H114" s="420"/>
      <c r="I114" s="419"/>
      <c r="J114" s="419"/>
      <c r="K114" s="91">
        <v>75</v>
      </c>
      <c r="L114" s="91"/>
      <c r="M114" s="100"/>
      <c r="N114" s="91">
        <f t="shared" ref="N114:N128" si="6">SUM(G114:M114)</f>
        <v>156.25</v>
      </c>
      <c r="O114" s="89"/>
    </row>
    <row r="115" spans="1:16" x14ac:dyDescent="0.2">
      <c r="A115" s="406">
        <v>11</v>
      </c>
      <c r="B115" s="91" t="s">
        <v>998</v>
      </c>
      <c r="C115" s="91" t="s">
        <v>1545</v>
      </c>
      <c r="D115" s="421"/>
      <c r="E115" s="89" t="s">
        <v>24</v>
      </c>
      <c r="F115" s="109" t="s">
        <v>120</v>
      </c>
      <c r="G115" s="91"/>
      <c r="H115" s="106"/>
      <c r="I115" s="91"/>
      <c r="J115" s="91"/>
      <c r="K115" s="91"/>
      <c r="L115" s="91"/>
      <c r="M115" s="100">
        <v>150</v>
      </c>
      <c r="N115" s="91">
        <f t="shared" si="6"/>
        <v>150</v>
      </c>
      <c r="O115" s="89"/>
    </row>
    <row r="116" spans="1:16" x14ac:dyDescent="0.2">
      <c r="A116" s="657">
        <v>12</v>
      </c>
      <c r="B116" s="144" t="s">
        <v>1093</v>
      </c>
      <c r="C116" s="144" t="s">
        <v>1094</v>
      </c>
      <c r="D116" s="144" t="s">
        <v>1170</v>
      </c>
      <c r="E116" s="145" t="s">
        <v>40</v>
      </c>
      <c r="F116" s="414" t="s">
        <v>120</v>
      </c>
      <c r="G116" s="91">
        <v>125</v>
      </c>
      <c r="H116" s="106"/>
      <c r="I116" s="91"/>
      <c r="J116" s="91"/>
      <c r="K116" s="91"/>
      <c r="L116" s="91"/>
      <c r="M116" s="100"/>
      <c r="N116" s="91">
        <f t="shared" si="6"/>
        <v>125</v>
      </c>
      <c r="O116" s="179"/>
    </row>
    <row r="117" spans="1:16" s="173" customFormat="1" ht="12.75" customHeight="1" x14ac:dyDescent="0.2">
      <c r="A117" s="660"/>
      <c r="B117" s="419" t="s">
        <v>1244</v>
      </c>
      <c r="C117" s="419" t="s">
        <v>1245</v>
      </c>
      <c r="D117" s="419" t="s">
        <v>1186</v>
      </c>
      <c r="E117" s="428" t="s">
        <v>68</v>
      </c>
      <c r="F117" s="444" t="s">
        <v>120</v>
      </c>
      <c r="G117" s="419"/>
      <c r="H117" s="420"/>
      <c r="I117" s="419">
        <v>100</v>
      </c>
      <c r="J117" s="419"/>
      <c r="K117" s="419"/>
      <c r="L117" s="419"/>
      <c r="M117" s="430"/>
      <c r="N117" s="419">
        <f t="shared" si="6"/>
        <v>100</v>
      </c>
      <c r="O117" s="428"/>
    </row>
    <row r="118" spans="1:16" s="173" customFormat="1" ht="12.75" customHeight="1" x14ac:dyDescent="0.2">
      <c r="A118" s="660"/>
      <c r="B118" s="419" t="s">
        <v>1095</v>
      </c>
      <c r="C118" s="419" t="s">
        <v>27</v>
      </c>
      <c r="D118" s="419" t="s">
        <v>1185</v>
      </c>
      <c r="E118" s="428" t="s">
        <v>919</v>
      </c>
      <c r="F118" s="444" t="s">
        <v>120</v>
      </c>
      <c r="G118" s="419">
        <v>75</v>
      </c>
      <c r="H118" s="420"/>
      <c r="I118" s="419"/>
      <c r="J118" s="419"/>
      <c r="K118" s="419"/>
      <c r="L118" s="419"/>
      <c r="M118" s="430"/>
      <c r="N118" s="419">
        <f t="shared" si="6"/>
        <v>75</v>
      </c>
      <c r="O118" s="428"/>
    </row>
    <row r="119" spans="1:16" x14ac:dyDescent="0.2">
      <c r="A119" s="660"/>
      <c r="B119" s="144" t="s">
        <v>1149</v>
      </c>
      <c r="C119" s="144" t="s">
        <v>891</v>
      </c>
      <c r="D119" s="144" t="s">
        <v>1171</v>
      </c>
      <c r="E119" s="145" t="s">
        <v>17</v>
      </c>
      <c r="F119" s="414" t="s">
        <v>120</v>
      </c>
      <c r="G119" s="419"/>
      <c r="H119" s="420">
        <v>0</v>
      </c>
      <c r="I119" s="419"/>
      <c r="J119" s="419"/>
      <c r="K119" s="419">
        <v>75</v>
      </c>
      <c r="L119" s="419"/>
      <c r="M119" s="430"/>
      <c r="N119" s="419">
        <f t="shared" si="6"/>
        <v>75</v>
      </c>
      <c r="O119" s="428"/>
      <c r="P119" s="173"/>
    </row>
    <row r="120" spans="1:16" x14ac:dyDescent="0.2">
      <c r="A120" s="660"/>
      <c r="B120" s="419" t="s">
        <v>602</v>
      </c>
      <c r="C120" s="419" t="s">
        <v>27</v>
      </c>
      <c r="D120" s="419" t="s">
        <v>1178</v>
      </c>
      <c r="E120" s="428" t="s">
        <v>253</v>
      </c>
      <c r="F120" s="444" t="s">
        <v>120</v>
      </c>
      <c r="G120" s="419">
        <v>75</v>
      </c>
      <c r="H120" s="420"/>
      <c r="I120" s="419"/>
      <c r="J120" s="419"/>
      <c r="K120" s="419"/>
      <c r="L120" s="419"/>
      <c r="M120" s="430"/>
      <c r="N120" s="419">
        <f t="shared" si="6"/>
        <v>75</v>
      </c>
      <c r="O120" s="428"/>
      <c r="P120" s="173"/>
    </row>
    <row r="121" spans="1:16" x14ac:dyDescent="0.2">
      <c r="A121" s="660"/>
      <c r="B121" s="419" t="s">
        <v>1155</v>
      </c>
      <c r="C121" s="419" t="s">
        <v>207</v>
      </c>
      <c r="D121" s="419" t="s">
        <v>1176</v>
      </c>
      <c r="E121" s="428" t="s">
        <v>1190</v>
      </c>
      <c r="F121" s="444" t="s">
        <v>120</v>
      </c>
      <c r="G121" s="419"/>
      <c r="H121" s="420">
        <v>0</v>
      </c>
      <c r="I121" s="419"/>
      <c r="J121" s="419"/>
      <c r="K121" s="419"/>
      <c r="L121" s="419">
        <v>0</v>
      </c>
      <c r="M121" s="430"/>
      <c r="N121" s="419">
        <f t="shared" si="6"/>
        <v>0</v>
      </c>
      <c r="O121" s="428"/>
      <c r="P121" s="173"/>
    </row>
    <row r="122" spans="1:16" x14ac:dyDescent="0.2">
      <c r="A122" s="657"/>
      <c r="B122" s="144" t="s">
        <v>1084</v>
      </c>
      <c r="C122" s="144" t="s">
        <v>64</v>
      </c>
      <c r="D122" s="144" t="s">
        <v>1176</v>
      </c>
      <c r="E122" s="145" t="s">
        <v>1190</v>
      </c>
      <c r="F122" s="414" t="s">
        <v>120</v>
      </c>
      <c r="G122" s="91"/>
      <c r="H122" s="106">
        <v>0</v>
      </c>
      <c r="I122" s="91"/>
      <c r="J122" s="91"/>
      <c r="K122" s="91"/>
      <c r="L122" s="91"/>
      <c r="M122" s="100">
        <v>0</v>
      </c>
      <c r="N122" s="91">
        <f t="shared" si="6"/>
        <v>0</v>
      </c>
      <c r="O122" s="89"/>
      <c r="P122" s="173"/>
    </row>
    <row r="123" spans="1:16" x14ac:dyDescent="0.2">
      <c r="A123" s="660"/>
      <c r="B123" s="419" t="s">
        <v>1152</v>
      </c>
      <c r="C123" s="419" t="s">
        <v>1153</v>
      </c>
      <c r="D123" s="419" t="s">
        <v>1187</v>
      </c>
      <c r="E123" s="428" t="s">
        <v>907</v>
      </c>
      <c r="F123" s="444" t="s">
        <v>120</v>
      </c>
      <c r="G123" s="419"/>
      <c r="H123" s="420">
        <v>0</v>
      </c>
      <c r="I123" s="419">
        <v>0</v>
      </c>
      <c r="J123" s="419"/>
      <c r="K123" s="419"/>
      <c r="L123" s="419"/>
      <c r="M123" s="430"/>
      <c r="N123" s="419">
        <f t="shared" si="6"/>
        <v>0</v>
      </c>
      <c r="O123" s="428"/>
      <c r="P123" s="173"/>
    </row>
    <row r="124" spans="1:16" x14ac:dyDescent="0.2">
      <c r="A124" s="406"/>
      <c r="B124" s="144" t="s">
        <v>1087</v>
      </c>
      <c r="C124" s="144" t="s">
        <v>577</v>
      </c>
      <c r="D124" s="144" t="s">
        <v>1176</v>
      </c>
      <c r="E124" s="145" t="s">
        <v>164</v>
      </c>
      <c r="F124" s="414" t="s">
        <v>120</v>
      </c>
      <c r="G124" s="419">
        <v>0</v>
      </c>
      <c r="H124" s="420">
        <v>0</v>
      </c>
      <c r="I124" s="419"/>
      <c r="J124" s="419">
        <v>0</v>
      </c>
      <c r="K124" s="419">
        <v>0</v>
      </c>
      <c r="L124" s="419"/>
      <c r="M124" s="100">
        <v>0</v>
      </c>
      <c r="N124" s="91">
        <f t="shared" si="6"/>
        <v>0</v>
      </c>
      <c r="O124" s="89"/>
      <c r="P124" s="173"/>
    </row>
    <row r="125" spans="1:16" x14ac:dyDescent="0.2">
      <c r="A125" s="406"/>
      <c r="B125" s="91" t="s">
        <v>1542</v>
      </c>
      <c r="C125" s="91" t="s">
        <v>1543</v>
      </c>
      <c r="D125" s="421"/>
      <c r="E125" s="89" t="s">
        <v>1544</v>
      </c>
      <c r="F125" s="109" t="s">
        <v>120</v>
      </c>
      <c r="G125" s="91"/>
      <c r="H125" s="106"/>
      <c r="I125" s="91"/>
      <c r="J125" s="91"/>
      <c r="K125" s="91"/>
      <c r="L125" s="91"/>
      <c r="M125" s="100">
        <v>0</v>
      </c>
      <c r="N125" s="91">
        <f t="shared" si="6"/>
        <v>0</v>
      </c>
      <c r="O125" s="89"/>
      <c r="P125" s="173"/>
    </row>
    <row r="126" spans="1:16" x14ac:dyDescent="0.2">
      <c r="A126" s="657"/>
      <c r="B126" s="144" t="s">
        <v>1096</v>
      </c>
      <c r="C126" s="144" t="s">
        <v>1097</v>
      </c>
      <c r="D126" s="144" t="s">
        <v>1188</v>
      </c>
      <c r="E126" s="145" t="s">
        <v>907</v>
      </c>
      <c r="F126" s="414" t="s">
        <v>120</v>
      </c>
      <c r="G126" s="91">
        <v>0</v>
      </c>
      <c r="H126" s="106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f t="shared" si="6"/>
        <v>0</v>
      </c>
      <c r="O126" s="89"/>
      <c r="P126" s="173"/>
    </row>
    <row r="127" spans="1:16" s="173" customFormat="1" x14ac:dyDescent="0.2">
      <c r="A127" s="406"/>
      <c r="B127" s="91" t="s">
        <v>1345</v>
      </c>
      <c r="C127" s="91" t="s">
        <v>1346</v>
      </c>
      <c r="D127" s="91" t="s">
        <v>1193</v>
      </c>
      <c r="E127" s="89" t="s">
        <v>1347</v>
      </c>
      <c r="F127" s="109" t="s">
        <v>120</v>
      </c>
      <c r="G127" s="91"/>
      <c r="H127" s="106"/>
      <c r="I127" s="91"/>
      <c r="J127" s="91">
        <v>0</v>
      </c>
      <c r="K127" s="91"/>
      <c r="L127" s="91"/>
      <c r="M127" s="100"/>
      <c r="N127" s="91">
        <f t="shared" si="6"/>
        <v>0</v>
      </c>
      <c r="O127" s="89"/>
      <c r="P127"/>
    </row>
    <row r="128" spans="1:16" x14ac:dyDescent="0.2">
      <c r="A128" s="657"/>
      <c r="B128" s="144" t="s">
        <v>28</v>
      </c>
      <c r="C128" s="144" t="s">
        <v>67</v>
      </c>
      <c r="D128" s="144" t="s">
        <v>1189</v>
      </c>
      <c r="E128" s="145" t="s">
        <v>74</v>
      </c>
      <c r="F128" s="414" t="s">
        <v>120</v>
      </c>
      <c r="G128" s="419">
        <v>0</v>
      </c>
      <c r="H128" s="420">
        <v>0</v>
      </c>
      <c r="I128" s="419"/>
      <c r="J128" s="419"/>
      <c r="K128" s="419"/>
      <c r="L128" s="419"/>
      <c r="M128" s="430"/>
      <c r="N128" s="419">
        <f t="shared" si="6"/>
        <v>0</v>
      </c>
      <c r="O128" s="428"/>
    </row>
    <row r="129" spans="1:16" x14ac:dyDescent="0.2">
      <c r="A129" s="656"/>
      <c r="B129" s="185"/>
      <c r="C129" s="551"/>
      <c r="D129" s="146"/>
      <c r="E129" s="147"/>
      <c r="F129" s="199" t="s">
        <v>121</v>
      </c>
      <c r="G129" s="146"/>
      <c r="H129" s="185"/>
      <c r="I129" s="146"/>
      <c r="J129" s="146"/>
      <c r="K129" s="146"/>
      <c r="L129" s="146"/>
      <c r="M129" s="551"/>
      <c r="N129" s="146">
        <f t="shared" si="5"/>
        <v>0</v>
      </c>
      <c r="O129" s="365"/>
    </row>
    <row r="130" spans="1:16" x14ac:dyDescent="0.2">
      <c r="A130" s="406">
        <v>1</v>
      </c>
      <c r="B130" s="419" t="s">
        <v>1095</v>
      </c>
      <c r="C130" s="419" t="s">
        <v>27</v>
      </c>
      <c r="D130" s="419" t="s">
        <v>1185</v>
      </c>
      <c r="E130" s="428" t="s">
        <v>919</v>
      </c>
      <c r="F130" s="444" t="s">
        <v>121</v>
      </c>
      <c r="G130" s="620">
        <f>75/2</f>
        <v>37.5</v>
      </c>
      <c r="H130" s="420"/>
      <c r="I130" s="419"/>
      <c r="J130" s="91">
        <v>125</v>
      </c>
      <c r="K130" s="91">
        <v>0</v>
      </c>
      <c r="L130" s="91">
        <v>125</v>
      </c>
      <c r="M130" s="100">
        <v>400</v>
      </c>
      <c r="N130" s="91">
        <f>(SUM(H130,M130)+(LARGE((G130,I130:L130),1))+(LARGE((G130,I130:L130),2)))</f>
        <v>650</v>
      </c>
      <c r="O130" s="89"/>
    </row>
    <row r="131" spans="1:16" x14ac:dyDescent="0.2">
      <c r="A131" s="660"/>
      <c r="B131" s="420" t="s">
        <v>1101</v>
      </c>
      <c r="C131" s="430" t="s">
        <v>1102</v>
      </c>
      <c r="D131" s="419" t="s">
        <v>1191</v>
      </c>
      <c r="E131" s="428" t="s">
        <v>58</v>
      </c>
      <c r="F131" s="444" t="s">
        <v>121</v>
      </c>
      <c r="G131" s="419">
        <v>200</v>
      </c>
      <c r="H131" s="420">
        <v>250</v>
      </c>
      <c r="I131" s="419"/>
      <c r="J131" s="419"/>
      <c r="K131" s="419">
        <v>200</v>
      </c>
      <c r="L131" s="419"/>
      <c r="M131" s="430"/>
      <c r="N131" s="419">
        <f t="shared" ref="N131:N150" si="7">SUM(G131:M131)</f>
        <v>650</v>
      </c>
      <c r="O131" s="431"/>
      <c r="P131" s="173"/>
    </row>
    <row r="132" spans="1:16" x14ac:dyDescent="0.2">
      <c r="A132" s="657">
        <v>2</v>
      </c>
      <c r="B132" s="91" t="s">
        <v>1099</v>
      </c>
      <c r="C132" s="91" t="s">
        <v>889</v>
      </c>
      <c r="D132" s="91" t="s">
        <v>1178</v>
      </c>
      <c r="E132" s="89" t="s">
        <v>251</v>
      </c>
      <c r="F132" s="109" t="s">
        <v>121</v>
      </c>
      <c r="G132" s="91">
        <v>0</v>
      </c>
      <c r="H132" s="106">
        <v>0</v>
      </c>
      <c r="I132" s="91">
        <v>75</v>
      </c>
      <c r="J132" s="91">
        <v>0</v>
      </c>
      <c r="K132" s="91"/>
      <c r="L132" s="91">
        <v>100</v>
      </c>
      <c r="M132" s="100">
        <v>325</v>
      </c>
      <c r="N132" s="91">
        <f t="shared" si="7"/>
        <v>500</v>
      </c>
      <c r="O132" s="89"/>
    </row>
    <row r="133" spans="1:16" s="173" customFormat="1" x14ac:dyDescent="0.2">
      <c r="A133" s="657">
        <v>3</v>
      </c>
      <c r="B133" s="144" t="s">
        <v>1149</v>
      </c>
      <c r="C133" s="144" t="s">
        <v>891</v>
      </c>
      <c r="D133" s="144" t="s">
        <v>1171</v>
      </c>
      <c r="E133" s="145" t="s">
        <v>17</v>
      </c>
      <c r="F133" s="414" t="s">
        <v>121</v>
      </c>
      <c r="G133" s="419"/>
      <c r="H133" s="420">
        <v>0</v>
      </c>
      <c r="I133" s="419"/>
      <c r="J133" s="91">
        <v>200</v>
      </c>
      <c r="K133" s="419">
        <f>75/2</f>
        <v>37.5</v>
      </c>
      <c r="L133" s="91"/>
      <c r="M133" s="100">
        <v>250</v>
      </c>
      <c r="N133" s="91">
        <f t="shared" si="7"/>
        <v>487.5</v>
      </c>
      <c r="O133" s="89"/>
      <c r="P133"/>
    </row>
    <row r="134" spans="1:16" s="173" customFormat="1" x14ac:dyDescent="0.2">
      <c r="A134" s="660"/>
      <c r="B134" s="420" t="s">
        <v>1157</v>
      </c>
      <c r="C134" s="430" t="s">
        <v>485</v>
      </c>
      <c r="D134" s="419" t="s">
        <v>1173</v>
      </c>
      <c r="E134" s="428" t="s">
        <v>268</v>
      </c>
      <c r="F134" s="444" t="s">
        <v>121</v>
      </c>
      <c r="G134" s="419"/>
      <c r="H134" s="420">
        <v>150</v>
      </c>
      <c r="I134" s="419">
        <v>162.5</v>
      </c>
      <c r="J134" s="419">
        <v>162.5</v>
      </c>
      <c r="K134" s="419"/>
      <c r="L134" s="419"/>
      <c r="M134" s="430"/>
      <c r="N134" s="419">
        <f t="shared" si="7"/>
        <v>475</v>
      </c>
      <c r="O134" s="431"/>
      <c r="P134"/>
    </row>
    <row r="135" spans="1:16" s="173" customFormat="1" x14ac:dyDescent="0.2">
      <c r="A135" s="660"/>
      <c r="B135" s="420" t="s">
        <v>1103</v>
      </c>
      <c r="C135" s="430" t="s">
        <v>21</v>
      </c>
      <c r="D135" s="419" t="s">
        <v>1196</v>
      </c>
      <c r="E135" s="428" t="s">
        <v>99</v>
      </c>
      <c r="F135" s="419">
        <v>-50</v>
      </c>
      <c r="G135" s="419">
        <v>125</v>
      </c>
      <c r="H135" s="420">
        <v>150</v>
      </c>
      <c r="I135" s="419">
        <v>200</v>
      </c>
      <c r="J135" s="419"/>
      <c r="K135" s="419"/>
      <c r="L135" s="419"/>
      <c r="M135" s="430"/>
      <c r="N135" s="419">
        <f t="shared" si="7"/>
        <v>475</v>
      </c>
      <c r="O135" s="431"/>
      <c r="P135"/>
    </row>
    <row r="136" spans="1:16" s="173" customFormat="1" x14ac:dyDescent="0.2">
      <c r="A136" s="406">
        <v>4</v>
      </c>
      <c r="B136" s="426" t="s">
        <v>1156</v>
      </c>
      <c r="C136" s="445" t="s">
        <v>62</v>
      </c>
      <c r="D136" s="144" t="s">
        <v>1180</v>
      </c>
      <c r="E136" s="145" t="s">
        <v>17</v>
      </c>
      <c r="F136" s="144">
        <v>-50</v>
      </c>
      <c r="G136" s="91"/>
      <c r="H136" s="106">
        <v>0</v>
      </c>
      <c r="I136" s="91">
        <v>0</v>
      </c>
      <c r="J136" s="91"/>
      <c r="K136" s="91">
        <v>125</v>
      </c>
      <c r="L136" s="91">
        <v>0</v>
      </c>
      <c r="M136" s="100">
        <v>250</v>
      </c>
      <c r="N136" s="91">
        <f t="shared" si="7"/>
        <v>375</v>
      </c>
      <c r="O136" s="179"/>
      <c r="P136"/>
    </row>
    <row r="137" spans="1:16" s="173" customFormat="1" x14ac:dyDescent="0.2">
      <c r="A137" s="406">
        <v>5</v>
      </c>
      <c r="B137" s="426" t="s">
        <v>1348</v>
      </c>
      <c r="C137" s="445" t="s">
        <v>17</v>
      </c>
      <c r="D137" s="144" t="s">
        <v>1196</v>
      </c>
      <c r="E137" s="145" t="s">
        <v>17</v>
      </c>
      <c r="F137" s="144">
        <v>-50</v>
      </c>
      <c r="G137" s="91"/>
      <c r="H137" s="106"/>
      <c r="I137" s="91"/>
      <c r="J137" s="91">
        <v>0</v>
      </c>
      <c r="K137" s="91">
        <v>162.5</v>
      </c>
      <c r="L137" s="91">
        <v>162.5</v>
      </c>
      <c r="M137" s="100">
        <v>0</v>
      </c>
      <c r="N137" s="91">
        <f t="shared" si="7"/>
        <v>325</v>
      </c>
      <c r="O137" s="179"/>
      <c r="P137"/>
    </row>
    <row r="138" spans="1:16" s="173" customFormat="1" x14ac:dyDescent="0.2">
      <c r="A138" s="660"/>
      <c r="B138" s="420" t="s">
        <v>1105</v>
      </c>
      <c r="C138" s="430" t="s">
        <v>57</v>
      </c>
      <c r="D138" s="419" t="s">
        <v>1187</v>
      </c>
      <c r="E138" s="428" t="s">
        <v>99</v>
      </c>
      <c r="F138" s="419">
        <v>-50</v>
      </c>
      <c r="G138" s="419">
        <v>0</v>
      </c>
      <c r="H138" s="420"/>
      <c r="I138" s="419">
        <v>75</v>
      </c>
      <c r="J138" s="419">
        <v>125</v>
      </c>
      <c r="K138" s="419"/>
      <c r="L138" s="419"/>
      <c r="M138" s="430"/>
      <c r="N138" s="419">
        <f t="shared" si="7"/>
        <v>200</v>
      </c>
      <c r="O138" s="431"/>
      <c r="P138"/>
    </row>
    <row r="139" spans="1:16" s="173" customFormat="1" x14ac:dyDescent="0.2">
      <c r="A139" s="657">
        <v>6</v>
      </c>
      <c r="B139" s="106" t="s">
        <v>573</v>
      </c>
      <c r="C139" s="100" t="s">
        <v>1007</v>
      </c>
      <c r="D139" s="91" t="s">
        <v>1186</v>
      </c>
      <c r="E139" s="89" t="s">
        <v>74</v>
      </c>
      <c r="F139" s="109" t="s">
        <v>121</v>
      </c>
      <c r="G139" s="91">
        <v>125</v>
      </c>
      <c r="H139" s="106">
        <v>0</v>
      </c>
      <c r="I139" s="91">
        <v>0</v>
      </c>
      <c r="J139" s="91"/>
      <c r="K139" s="91"/>
      <c r="L139" s="91">
        <v>75</v>
      </c>
      <c r="M139" s="100"/>
      <c r="N139" s="91">
        <f t="shared" si="7"/>
        <v>200</v>
      </c>
      <c r="O139" s="179"/>
      <c r="P139"/>
    </row>
    <row r="140" spans="1:16" s="173" customFormat="1" x14ac:dyDescent="0.2">
      <c r="A140" s="660"/>
      <c r="B140" s="419" t="s">
        <v>356</v>
      </c>
      <c r="C140" s="419" t="s">
        <v>207</v>
      </c>
      <c r="D140" s="419" t="s">
        <v>1175</v>
      </c>
      <c r="E140" s="428" t="s">
        <v>874</v>
      </c>
      <c r="F140" s="444" t="s">
        <v>121</v>
      </c>
      <c r="G140" s="419">
        <v>162.5</v>
      </c>
      <c r="H140" s="420">
        <v>0</v>
      </c>
      <c r="I140" s="419">
        <v>0</v>
      </c>
      <c r="J140" s="419"/>
      <c r="K140" s="419"/>
      <c r="L140" s="419"/>
      <c r="M140" s="430"/>
      <c r="N140" s="419">
        <f t="shared" si="7"/>
        <v>162.5</v>
      </c>
      <c r="O140" s="428"/>
      <c r="P140"/>
    </row>
    <row r="141" spans="1:16" s="173" customFormat="1" x14ac:dyDescent="0.2">
      <c r="A141" s="406">
        <v>7</v>
      </c>
      <c r="B141" s="106" t="s">
        <v>1104</v>
      </c>
      <c r="C141" s="100" t="s">
        <v>94</v>
      </c>
      <c r="D141" s="91" t="s">
        <v>1183</v>
      </c>
      <c r="E141" s="89" t="s">
        <v>278</v>
      </c>
      <c r="F141" s="91">
        <v>-50</v>
      </c>
      <c r="G141" s="91">
        <v>75</v>
      </c>
      <c r="H141" s="106">
        <v>0</v>
      </c>
      <c r="I141" s="91">
        <v>0</v>
      </c>
      <c r="J141" s="91">
        <v>0</v>
      </c>
      <c r="K141" s="91"/>
      <c r="L141" s="91">
        <v>75</v>
      </c>
      <c r="M141" s="100">
        <v>0</v>
      </c>
      <c r="N141" s="91">
        <f t="shared" si="7"/>
        <v>150</v>
      </c>
      <c r="O141" s="179"/>
      <c r="P141"/>
    </row>
    <row r="142" spans="1:16" s="173" customFormat="1" x14ac:dyDescent="0.2">
      <c r="A142" s="657">
        <v>8</v>
      </c>
      <c r="B142" s="106" t="s">
        <v>1246</v>
      </c>
      <c r="C142" s="100" t="s">
        <v>57</v>
      </c>
      <c r="D142" s="91" t="s">
        <v>1191</v>
      </c>
      <c r="E142" s="89" t="s">
        <v>23</v>
      </c>
      <c r="F142" s="109" t="s">
        <v>121</v>
      </c>
      <c r="G142" s="91"/>
      <c r="H142" s="106"/>
      <c r="I142" s="91">
        <v>125</v>
      </c>
      <c r="J142" s="91"/>
      <c r="K142" s="91"/>
      <c r="L142" s="91"/>
      <c r="M142" s="100"/>
      <c r="N142" s="91">
        <f t="shared" si="7"/>
        <v>125</v>
      </c>
      <c r="O142" s="179"/>
      <c r="P142"/>
    </row>
    <row r="143" spans="1:16" s="173" customFormat="1" x14ac:dyDescent="0.2">
      <c r="A143" s="657">
        <v>9</v>
      </c>
      <c r="B143" s="106" t="s">
        <v>1106</v>
      </c>
      <c r="C143" s="100" t="s">
        <v>1074</v>
      </c>
      <c r="D143" s="91" t="s">
        <v>1181</v>
      </c>
      <c r="E143" s="89" t="s">
        <v>164</v>
      </c>
      <c r="F143" s="109" t="s">
        <v>121</v>
      </c>
      <c r="G143" s="91">
        <v>75</v>
      </c>
      <c r="H143" s="106">
        <v>0</v>
      </c>
      <c r="I143" s="91"/>
      <c r="J143" s="91"/>
      <c r="K143" s="91"/>
      <c r="L143" s="91"/>
      <c r="M143" s="100"/>
      <c r="N143" s="91">
        <f t="shared" si="7"/>
        <v>75</v>
      </c>
      <c r="O143" s="179"/>
      <c r="P143"/>
    </row>
    <row r="144" spans="1:16" s="173" customFormat="1" x14ac:dyDescent="0.2">
      <c r="A144" s="406">
        <v>9</v>
      </c>
      <c r="B144" s="419" t="s">
        <v>602</v>
      </c>
      <c r="C144" s="419" t="s">
        <v>27</v>
      </c>
      <c r="D144" s="419" t="s">
        <v>1178</v>
      </c>
      <c r="E144" s="428" t="s">
        <v>253</v>
      </c>
      <c r="F144" s="444" t="s">
        <v>121</v>
      </c>
      <c r="G144" s="419">
        <v>75</v>
      </c>
      <c r="H144" s="420"/>
      <c r="I144" s="419"/>
      <c r="J144" s="419"/>
      <c r="K144" s="91">
        <v>0</v>
      </c>
      <c r="L144" s="91"/>
      <c r="M144" s="100">
        <v>0</v>
      </c>
      <c r="N144" s="91">
        <f t="shared" si="7"/>
        <v>75</v>
      </c>
      <c r="O144" s="89"/>
      <c r="P144"/>
    </row>
    <row r="145" spans="1:16" s="173" customFormat="1" x14ac:dyDescent="0.2">
      <c r="A145" s="406">
        <v>11</v>
      </c>
      <c r="B145" s="419" t="s">
        <v>1244</v>
      </c>
      <c r="C145" s="419" t="s">
        <v>1245</v>
      </c>
      <c r="D145" s="419" t="s">
        <v>1186</v>
      </c>
      <c r="E145" s="428" t="s">
        <v>68</v>
      </c>
      <c r="F145" s="444" t="s">
        <v>121</v>
      </c>
      <c r="G145" s="419"/>
      <c r="H145" s="420"/>
      <c r="I145" s="419">
        <f>100/2</f>
        <v>50</v>
      </c>
      <c r="J145" s="419"/>
      <c r="K145" s="419"/>
      <c r="L145" s="91">
        <v>0</v>
      </c>
      <c r="M145" s="100"/>
      <c r="N145" s="91">
        <f t="shared" si="7"/>
        <v>50</v>
      </c>
      <c r="O145" s="89"/>
      <c r="P145"/>
    </row>
    <row r="146" spans="1:16" s="173" customFormat="1" x14ac:dyDescent="0.2">
      <c r="A146" s="406"/>
      <c r="B146" s="419" t="s">
        <v>1155</v>
      </c>
      <c r="C146" s="419" t="s">
        <v>207</v>
      </c>
      <c r="D146" s="419" t="s">
        <v>1176</v>
      </c>
      <c r="E146" s="428" t="s">
        <v>1190</v>
      </c>
      <c r="F146" s="444" t="s">
        <v>121</v>
      </c>
      <c r="G146" s="419"/>
      <c r="H146" s="420">
        <v>0</v>
      </c>
      <c r="I146" s="419"/>
      <c r="J146" s="419"/>
      <c r="K146" s="419"/>
      <c r="L146" s="419">
        <v>0</v>
      </c>
      <c r="M146" s="100">
        <v>0</v>
      </c>
      <c r="N146" s="91">
        <f t="shared" si="7"/>
        <v>0</v>
      </c>
      <c r="O146" s="89"/>
      <c r="P146"/>
    </row>
    <row r="147" spans="1:16" s="173" customFormat="1" x14ac:dyDescent="0.2">
      <c r="A147" s="406"/>
      <c r="B147" s="419" t="s">
        <v>1152</v>
      </c>
      <c r="C147" s="419" t="s">
        <v>1153</v>
      </c>
      <c r="D147" s="419" t="s">
        <v>1187</v>
      </c>
      <c r="E147" s="428" t="s">
        <v>907</v>
      </c>
      <c r="F147" s="444" t="s">
        <v>121</v>
      </c>
      <c r="G147" s="419"/>
      <c r="H147" s="420">
        <v>0</v>
      </c>
      <c r="I147" s="419">
        <v>0</v>
      </c>
      <c r="J147" s="419"/>
      <c r="K147" s="91">
        <v>0</v>
      </c>
      <c r="L147" s="91">
        <v>0</v>
      </c>
      <c r="M147" s="100"/>
      <c r="N147" s="91">
        <f t="shared" si="7"/>
        <v>0</v>
      </c>
      <c r="O147" s="89"/>
      <c r="P147"/>
    </row>
    <row r="148" spans="1:16" s="173" customFormat="1" x14ac:dyDescent="0.2">
      <c r="A148" s="406"/>
      <c r="B148" s="106" t="s">
        <v>1107</v>
      </c>
      <c r="C148" s="100" t="s">
        <v>193</v>
      </c>
      <c r="D148" s="91" t="s">
        <v>1195</v>
      </c>
      <c r="E148" s="89" t="s">
        <v>175</v>
      </c>
      <c r="F148" s="109" t="s">
        <v>121</v>
      </c>
      <c r="G148" s="91">
        <v>0</v>
      </c>
      <c r="H148" s="106"/>
      <c r="I148" s="91">
        <v>0</v>
      </c>
      <c r="J148" s="91"/>
      <c r="K148" s="91"/>
      <c r="L148" s="91"/>
      <c r="M148" s="100"/>
      <c r="N148" s="91">
        <f t="shared" si="7"/>
        <v>0</v>
      </c>
      <c r="O148" s="179"/>
      <c r="P148"/>
    </row>
    <row r="149" spans="1:16" s="173" customFormat="1" x14ac:dyDescent="0.2">
      <c r="A149" s="660"/>
      <c r="B149" s="420" t="s">
        <v>1100</v>
      </c>
      <c r="C149" s="430" t="s">
        <v>193</v>
      </c>
      <c r="D149" s="419" t="s">
        <v>1191</v>
      </c>
      <c r="E149" s="428" t="s">
        <v>907</v>
      </c>
      <c r="F149" s="444" t="s">
        <v>121</v>
      </c>
      <c r="G149" s="419">
        <v>0</v>
      </c>
      <c r="H149" s="420">
        <v>0</v>
      </c>
      <c r="I149" s="419">
        <v>0</v>
      </c>
      <c r="J149" s="419"/>
      <c r="K149" s="419"/>
      <c r="L149" s="419"/>
      <c r="M149" s="430"/>
      <c r="N149" s="419">
        <f t="shared" si="7"/>
        <v>0</v>
      </c>
      <c r="O149" s="431"/>
      <c r="P149"/>
    </row>
    <row r="150" spans="1:16" x14ac:dyDescent="0.2">
      <c r="A150" s="660"/>
      <c r="B150" s="420" t="s">
        <v>1158</v>
      </c>
      <c r="C150" s="430" t="s">
        <v>1159</v>
      </c>
      <c r="D150" s="419" t="s">
        <v>1184</v>
      </c>
      <c r="E150" s="428" t="s">
        <v>17</v>
      </c>
      <c r="F150" s="419">
        <v>-50</v>
      </c>
      <c r="G150" s="419"/>
      <c r="H150" s="420">
        <v>0</v>
      </c>
      <c r="I150" s="419"/>
      <c r="J150" s="419"/>
      <c r="K150" s="419"/>
      <c r="L150" s="419"/>
      <c r="M150" s="430"/>
      <c r="N150" s="419">
        <f t="shared" si="7"/>
        <v>0</v>
      </c>
      <c r="O150" s="431"/>
    </row>
    <row r="151" spans="1:16" x14ac:dyDescent="0.2">
      <c r="A151" s="656"/>
      <c r="B151" s="185"/>
      <c r="C151" s="551"/>
      <c r="D151" s="146"/>
      <c r="E151" s="147"/>
      <c r="F151" s="199" t="s">
        <v>121</v>
      </c>
      <c r="G151" s="146"/>
      <c r="H151" s="185"/>
      <c r="I151" s="146"/>
      <c r="J151" s="146"/>
      <c r="K151" s="146"/>
      <c r="L151" s="146"/>
      <c r="M151" s="551"/>
      <c r="N151" s="146">
        <f t="shared" ref="N151" si="8">SUM(G151:M151)</f>
        <v>0</v>
      </c>
      <c r="O151" s="365"/>
    </row>
    <row r="152" spans="1:16" x14ac:dyDescent="0.2">
      <c r="A152" s="406">
        <v>1</v>
      </c>
      <c r="B152" s="91" t="s">
        <v>876</v>
      </c>
      <c r="C152" s="91" t="s">
        <v>276</v>
      </c>
      <c r="D152" s="91" t="s">
        <v>1184</v>
      </c>
      <c r="E152" s="89" t="s">
        <v>164</v>
      </c>
      <c r="F152" s="109" t="s">
        <v>50</v>
      </c>
      <c r="G152" s="91">
        <v>162.5</v>
      </c>
      <c r="H152" s="106">
        <v>325</v>
      </c>
      <c r="I152" s="91"/>
      <c r="J152" s="91">
        <v>162.5</v>
      </c>
      <c r="K152" s="619">
        <v>162.5</v>
      </c>
      <c r="L152" s="91"/>
      <c r="M152" s="100">
        <v>400</v>
      </c>
      <c r="N152" s="91">
        <f>(SUM(H152,M152)+(LARGE((G152,I152:L152),1))+(LARGE((G152,I152:L152),2)))</f>
        <v>1050</v>
      </c>
      <c r="O152" s="179"/>
    </row>
    <row r="153" spans="1:16" x14ac:dyDescent="0.2">
      <c r="A153" s="406">
        <v>2</v>
      </c>
      <c r="B153" s="91" t="s">
        <v>1113</v>
      </c>
      <c r="C153" s="91" t="s">
        <v>1114</v>
      </c>
      <c r="D153" s="91" t="s">
        <v>1175</v>
      </c>
      <c r="E153" s="89" t="s">
        <v>164</v>
      </c>
      <c r="F153" s="109" t="s">
        <v>50</v>
      </c>
      <c r="G153" s="619">
        <v>100</v>
      </c>
      <c r="H153" s="106">
        <v>400</v>
      </c>
      <c r="I153" s="91"/>
      <c r="J153" s="619">
        <v>125</v>
      </c>
      <c r="K153" s="91">
        <v>125</v>
      </c>
      <c r="L153" s="91">
        <v>162.5</v>
      </c>
      <c r="M153" s="100">
        <v>325</v>
      </c>
      <c r="N153" s="91">
        <f>(SUM(H153,M153)+(LARGE((G153,I153:L153),1))+(LARGE((G153,I153:L153),2)))</f>
        <v>1012.5</v>
      </c>
      <c r="O153" s="179"/>
      <c r="P153" s="173"/>
    </row>
    <row r="154" spans="1:16" x14ac:dyDescent="0.2">
      <c r="A154" s="406">
        <v>3</v>
      </c>
      <c r="B154" s="420" t="s">
        <v>1101</v>
      </c>
      <c r="C154" s="430" t="s">
        <v>1102</v>
      </c>
      <c r="D154" s="419" t="s">
        <v>1191</v>
      </c>
      <c r="E154" s="428" t="s">
        <v>58</v>
      </c>
      <c r="F154" s="444" t="s">
        <v>50</v>
      </c>
      <c r="G154" s="419">
        <f>200/2</f>
        <v>100</v>
      </c>
      <c r="H154" s="420">
        <f>250/2</f>
        <v>125</v>
      </c>
      <c r="I154" s="419"/>
      <c r="J154" s="419"/>
      <c r="K154" s="419">
        <f>200/2</f>
        <v>100</v>
      </c>
      <c r="L154" s="91">
        <v>0</v>
      </c>
      <c r="M154" s="100">
        <v>250</v>
      </c>
      <c r="N154" s="91">
        <f>(SUM(H154,M154)+(LARGE((G154,I154:L154),1))+(LARGE((G154,I154:L154),2)))</f>
        <v>575</v>
      </c>
      <c r="O154" s="179"/>
      <c r="P154" s="173"/>
    </row>
    <row r="155" spans="1:16" x14ac:dyDescent="0.2">
      <c r="A155" s="660"/>
      <c r="B155" s="419" t="s">
        <v>1115</v>
      </c>
      <c r="C155" s="419" t="s">
        <v>1116</v>
      </c>
      <c r="D155" s="419" t="s">
        <v>1175</v>
      </c>
      <c r="E155" s="428" t="s">
        <v>268</v>
      </c>
      <c r="F155" s="444" t="s">
        <v>50</v>
      </c>
      <c r="G155" s="419">
        <v>200</v>
      </c>
      <c r="H155" s="420">
        <v>150</v>
      </c>
      <c r="I155" s="419">
        <v>200</v>
      </c>
      <c r="J155" s="620">
        <f>200/2</f>
        <v>100</v>
      </c>
      <c r="K155" s="620">
        <v>200</v>
      </c>
      <c r="L155" s="419"/>
      <c r="M155" s="430"/>
      <c r="N155" s="419">
        <f>(SUM(H155,M155)+(LARGE((G155,I155:L155),1))+(LARGE((G155,I155:L155),2)))</f>
        <v>550</v>
      </c>
      <c r="O155" s="431"/>
    </row>
    <row r="156" spans="1:16" x14ac:dyDescent="0.2">
      <c r="A156" s="660"/>
      <c r="B156" s="419" t="s">
        <v>1109</v>
      </c>
      <c r="C156" s="419" t="s">
        <v>1110</v>
      </c>
      <c r="D156" s="419" t="s">
        <v>1185</v>
      </c>
      <c r="E156" s="428" t="s">
        <v>278</v>
      </c>
      <c r="F156" s="444" t="s">
        <v>50</v>
      </c>
      <c r="G156" s="419">
        <v>125</v>
      </c>
      <c r="H156" s="420">
        <v>250</v>
      </c>
      <c r="I156" s="419">
        <v>125</v>
      </c>
      <c r="J156" s="620">
        <f>125/2</f>
        <v>62.5</v>
      </c>
      <c r="K156" s="419">
        <f>162.5/2</f>
        <v>81.25</v>
      </c>
      <c r="L156" s="419">
        <v>125</v>
      </c>
      <c r="M156" s="430"/>
      <c r="N156" s="419">
        <f>(SUM(H156,M156)+(LARGE((G156,I156:L156),1))+(LARGE((G156,I156:L156),2)))</f>
        <v>500</v>
      </c>
      <c r="O156" s="431"/>
      <c r="P156" s="173"/>
    </row>
    <row r="157" spans="1:16" x14ac:dyDescent="0.2">
      <c r="A157" s="406">
        <v>4</v>
      </c>
      <c r="B157" s="420" t="s">
        <v>1157</v>
      </c>
      <c r="C157" s="430" t="s">
        <v>485</v>
      </c>
      <c r="D157" s="419" t="s">
        <v>1173</v>
      </c>
      <c r="E157" s="428" t="s">
        <v>268</v>
      </c>
      <c r="F157" s="444" t="s">
        <v>50</v>
      </c>
      <c r="G157" s="419"/>
      <c r="H157" s="420">
        <f>150/2</f>
        <v>75</v>
      </c>
      <c r="I157" s="419">
        <f>162.5/2</f>
        <v>81.25</v>
      </c>
      <c r="J157" s="419">
        <f>162.5/2</f>
        <v>81.25</v>
      </c>
      <c r="K157" s="419"/>
      <c r="L157" s="419"/>
      <c r="M157" s="100">
        <v>150</v>
      </c>
      <c r="N157" s="91">
        <f>SUM(G157:M157)</f>
        <v>387.5</v>
      </c>
      <c r="O157" s="179"/>
      <c r="P157" s="173"/>
    </row>
    <row r="158" spans="1:16" x14ac:dyDescent="0.2">
      <c r="A158" s="406">
        <v>5</v>
      </c>
      <c r="B158" s="420" t="s">
        <v>1103</v>
      </c>
      <c r="C158" s="430" t="s">
        <v>21</v>
      </c>
      <c r="D158" s="419" t="s">
        <v>1175</v>
      </c>
      <c r="E158" s="428" t="s">
        <v>99</v>
      </c>
      <c r="F158" s="419">
        <v>-55</v>
      </c>
      <c r="G158" s="620">
        <f>125/2</f>
        <v>62.5</v>
      </c>
      <c r="H158" s="420">
        <f>150/2</f>
        <v>75</v>
      </c>
      <c r="I158" s="620">
        <f>200/2</f>
        <v>100</v>
      </c>
      <c r="J158" s="91">
        <v>125</v>
      </c>
      <c r="K158" s="91">
        <v>0</v>
      </c>
      <c r="L158" s="91">
        <v>125</v>
      </c>
      <c r="M158" s="100">
        <v>0</v>
      </c>
      <c r="N158" s="91">
        <f>(SUM(H158,M158)+(LARGE((G158,I158:L158),1))+(LARGE((G158,I158:L158),2)))</f>
        <v>325</v>
      </c>
      <c r="O158" s="179"/>
      <c r="P158" s="173"/>
    </row>
    <row r="159" spans="1:16" x14ac:dyDescent="0.2">
      <c r="A159" s="660"/>
      <c r="B159" s="144" t="s">
        <v>1162</v>
      </c>
      <c r="C159" s="144" t="s">
        <v>64</v>
      </c>
      <c r="D159" s="144" t="s">
        <v>1192</v>
      </c>
      <c r="E159" s="145" t="s">
        <v>1194</v>
      </c>
      <c r="F159" s="414" t="s">
        <v>50</v>
      </c>
      <c r="G159" s="419"/>
      <c r="H159" s="420">
        <v>150</v>
      </c>
      <c r="I159" s="419">
        <v>100</v>
      </c>
      <c r="J159" s="419"/>
      <c r="K159" s="419"/>
      <c r="L159" s="419"/>
      <c r="M159" s="430"/>
      <c r="N159" s="419">
        <f>SUM(G159:M159)</f>
        <v>250</v>
      </c>
      <c r="O159" s="431"/>
      <c r="P159" s="173"/>
    </row>
    <row r="160" spans="1:16" x14ac:dyDescent="0.2">
      <c r="A160" s="657">
        <v>6</v>
      </c>
      <c r="B160" s="91" t="s">
        <v>277</v>
      </c>
      <c r="C160" s="91" t="s">
        <v>1537</v>
      </c>
      <c r="D160" s="421"/>
      <c r="E160" s="89" t="s">
        <v>1538</v>
      </c>
      <c r="F160" s="109" t="s">
        <v>50</v>
      </c>
      <c r="G160" s="91"/>
      <c r="H160" s="106"/>
      <c r="I160" s="91"/>
      <c r="J160" s="91"/>
      <c r="K160" s="91"/>
      <c r="L160" s="91"/>
      <c r="M160" s="100">
        <v>250</v>
      </c>
      <c r="N160" s="91">
        <f>SUM(G160:M160)</f>
        <v>250</v>
      </c>
      <c r="O160" s="179"/>
      <c r="P160" s="173"/>
    </row>
    <row r="161" spans="1:16" s="173" customFormat="1" x14ac:dyDescent="0.2">
      <c r="A161" s="406">
        <v>7</v>
      </c>
      <c r="B161" s="419" t="s">
        <v>356</v>
      </c>
      <c r="C161" s="419" t="s">
        <v>207</v>
      </c>
      <c r="D161" s="419" t="s">
        <v>1175</v>
      </c>
      <c r="E161" s="428" t="s">
        <v>874</v>
      </c>
      <c r="F161" s="444" t="s">
        <v>50</v>
      </c>
      <c r="G161" s="419">
        <f>162.5</f>
        <v>162.5</v>
      </c>
      <c r="H161" s="420">
        <v>0</v>
      </c>
      <c r="I161" s="419">
        <v>0</v>
      </c>
      <c r="J161" s="91">
        <v>0</v>
      </c>
      <c r="K161" s="91"/>
      <c r="L161" s="91"/>
      <c r="M161" s="100">
        <v>0</v>
      </c>
      <c r="N161" s="91">
        <f>(SUM(H161,M161)+(LARGE((G161,I161:L161),1))+(LARGE((G161,I161:L161),2)))</f>
        <v>162.5</v>
      </c>
      <c r="O161" s="89"/>
    </row>
    <row r="162" spans="1:16" x14ac:dyDescent="0.2">
      <c r="A162" s="657">
        <v>8</v>
      </c>
      <c r="B162" s="91" t="s">
        <v>1540</v>
      </c>
      <c r="C162" s="91" t="s">
        <v>1541</v>
      </c>
      <c r="D162" s="421"/>
      <c r="E162" s="89" t="s">
        <v>15</v>
      </c>
      <c r="F162" s="109" t="s">
        <v>50</v>
      </c>
      <c r="G162" s="91"/>
      <c r="H162" s="106"/>
      <c r="I162" s="91"/>
      <c r="J162" s="91"/>
      <c r="K162" s="91"/>
      <c r="L162" s="91"/>
      <c r="M162" s="100">
        <v>150</v>
      </c>
      <c r="N162" s="91">
        <f>SUM(G162:M162)</f>
        <v>150</v>
      </c>
      <c r="O162" s="179"/>
      <c r="P162" s="173"/>
    </row>
    <row r="163" spans="1:16" s="173" customFormat="1" x14ac:dyDescent="0.2">
      <c r="A163" s="657">
        <v>9</v>
      </c>
      <c r="B163" s="420" t="s">
        <v>1158</v>
      </c>
      <c r="C163" s="430" t="s">
        <v>1159</v>
      </c>
      <c r="D163" s="419" t="s">
        <v>1184</v>
      </c>
      <c r="E163" s="428" t="s">
        <v>17</v>
      </c>
      <c r="F163" s="419">
        <v>-55</v>
      </c>
      <c r="G163" s="419"/>
      <c r="H163" s="420">
        <v>0</v>
      </c>
      <c r="I163" s="91">
        <v>0</v>
      </c>
      <c r="J163" s="91">
        <v>0</v>
      </c>
      <c r="K163" s="91">
        <v>125</v>
      </c>
      <c r="L163" s="91">
        <v>0</v>
      </c>
      <c r="M163" s="100"/>
      <c r="N163" s="91">
        <f>(SUM(H163,M163)+(LARGE((G163,I163:L163),1))+(LARGE((G163,I163:L163),2)))</f>
        <v>125</v>
      </c>
      <c r="O163" s="179"/>
    </row>
    <row r="164" spans="1:16" s="173" customFormat="1" x14ac:dyDescent="0.2">
      <c r="A164" s="406">
        <v>10</v>
      </c>
      <c r="B164" s="420" t="s">
        <v>1105</v>
      </c>
      <c r="C164" s="430" t="s">
        <v>57</v>
      </c>
      <c r="D164" s="419" t="s">
        <v>1187</v>
      </c>
      <c r="E164" s="428" t="s">
        <v>99</v>
      </c>
      <c r="F164" s="419">
        <v>-55</v>
      </c>
      <c r="G164" s="419">
        <v>0</v>
      </c>
      <c r="H164" s="420"/>
      <c r="I164" s="419">
        <f>75/2</f>
        <v>37.5</v>
      </c>
      <c r="J164" s="419">
        <f>125/2</f>
        <v>62.5</v>
      </c>
      <c r="K164" s="419"/>
      <c r="L164" s="419"/>
      <c r="M164" s="100">
        <v>0</v>
      </c>
      <c r="N164" s="91">
        <f>SUM(G164:M164)</f>
        <v>100</v>
      </c>
      <c r="O164" s="179"/>
    </row>
    <row r="165" spans="1:16" x14ac:dyDescent="0.2">
      <c r="A165" s="406"/>
      <c r="B165" s="91" t="s">
        <v>1117</v>
      </c>
      <c r="C165" s="91" t="s">
        <v>82</v>
      </c>
      <c r="D165" s="91" t="s">
        <v>1179</v>
      </c>
      <c r="E165" s="89" t="s">
        <v>575</v>
      </c>
      <c r="F165" s="109" t="s">
        <v>50</v>
      </c>
      <c r="G165" s="91">
        <v>0</v>
      </c>
      <c r="H165" s="106"/>
      <c r="I165" s="91"/>
      <c r="J165" s="91"/>
      <c r="K165" s="91"/>
      <c r="L165" s="91"/>
      <c r="M165" s="100"/>
      <c r="N165" s="91">
        <f>SUM(G165:M165)</f>
        <v>0</v>
      </c>
      <c r="O165" s="179"/>
    </row>
    <row r="166" spans="1:16" s="173" customFormat="1" x14ac:dyDescent="0.2">
      <c r="A166" s="660"/>
      <c r="B166" s="419" t="s">
        <v>1111</v>
      </c>
      <c r="C166" s="419" t="s">
        <v>1112</v>
      </c>
      <c r="D166" s="419" t="s">
        <v>1175</v>
      </c>
      <c r="E166" s="428" t="s">
        <v>15</v>
      </c>
      <c r="F166" s="444" t="s">
        <v>50</v>
      </c>
      <c r="G166" s="419">
        <v>0</v>
      </c>
      <c r="H166" s="420">
        <v>0</v>
      </c>
      <c r="I166" s="419"/>
      <c r="J166" s="419"/>
      <c r="K166" s="419"/>
      <c r="L166" s="419"/>
      <c r="M166" s="419"/>
      <c r="N166" s="419">
        <f>SUM(G166:M166)</f>
        <v>0</v>
      </c>
      <c r="O166" s="431"/>
      <c r="P166"/>
    </row>
    <row r="167" spans="1:16" s="173" customFormat="1" x14ac:dyDescent="0.2">
      <c r="A167" s="406"/>
      <c r="B167" s="426" t="s">
        <v>894</v>
      </c>
      <c r="C167" s="445" t="s">
        <v>54</v>
      </c>
      <c r="D167" s="144" t="s">
        <v>1180</v>
      </c>
      <c r="E167" s="145" t="s">
        <v>164</v>
      </c>
      <c r="F167" s="414" t="s">
        <v>50</v>
      </c>
      <c r="G167" s="91"/>
      <c r="H167" s="106">
        <v>0</v>
      </c>
      <c r="I167" s="91"/>
      <c r="J167" s="91"/>
      <c r="K167" s="91">
        <v>0</v>
      </c>
      <c r="L167" s="91"/>
      <c r="M167" s="100"/>
      <c r="N167" s="91">
        <f>SUM(G167:M167)</f>
        <v>0</v>
      </c>
      <c r="O167" s="179"/>
      <c r="P167"/>
    </row>
    <row r="168" spans="1:16" x14ac:dyDescent="0.2">
      <c r="A168" s="406"/>
      <c r="B168" s="426" t="s">
        <v>1108</v>
      </c>
      <c r="C168" s="445" t="s">
        <v>577</v>
      </c>
      <c r="D168" s="144" t="s">
        <v>1180</v>
      </c>
      <c r="E168" s="145" t="s">
        <v>789</v>
      </c>
      <c r="F168" s="414" t="s">
        <v>50</v>
      </c>
      <c r="G168" s="91">
        <v>0</v>
      </c>
      <c r="H168" s="106"/>
      <c r="I168" s="91"/>
      <c r="J168" s="91"/>
      <c r="K168" s="91"/>
      <c r="L168" s="91"/>
      <c r="M168" s="100"/>
      <c r="N168" s="91">
        <f>SUM(G168:M168)</f>
        <v>0</v>
      </c>
      <c r="O168" s="179"/>
    </row>
    <row r="169" spans="1:16" x14ac:dyDescent="0.2">
      <c r="A169" s="657"/>
      <c r="B169" s="420" t="s">
        <v>1100</v>
      </c>
      <c r="C169" s="430" t="s">
        <v>193</v>
      </c>
      <c r="D169" s="419" t="s">
        <v>1191</v>
      </c>
      <c r="E169" s="428" t="s">
        <v>907</v>
      </c>
      <c r="F169" s="444" t="s">
        <v>50</v>
      </c>
      <c r="G169" s="419">
        <v>0</v>
      </c>
      <c r="H169" s="420">
        <v>0</v>
      </c>
      <c r="I169" s="419">
        <v>0</v>
      </c>
      <c r="J169" s="91">
        <v>0</v>
      </c>
      <c r="K169" s="91">
        <v>0</v>
      </c>
      <c r="L169" s="91"/>
      <c r="M169" s="100">
        <v>0</v>
      </c>
      <c r="N169" s="91">
        <f>(SUM(H169,M169)+(LARGE((G169,I169:L169),1))+(LARGE((G169,I169:L169),2)))</f>
        <v>0</v>
      </c>
      <c r="O169" s="179"/>
    </row>
    <row r="170" spans="1:16" x14ac:dyDescent="0.2">
      <c r="A170" s="657"/>
      <c r="B170" s="144" t="s">
        <v>846</v>
      </c>
      <c r="C170" s="144" t="s">
        <v>925</v>
      </c>
      <c r="D170" s="144" t="s">
        <v>1177</v>
      </c>
      <c r="E170" s="145" t="s">
        <v>803</v>
      </c>
      <c r="F170" s="414" t="s">
        <v>50</v>
      </c>
      <c r="G170" s="91"/>
      <c r="H170" s="106"/>
      <c r="I170" s="91">
        <v>0</v>
      </c>
      <c r="J170" s="91"/>
      <c r="K170" s="91"/>
      <c r="L170" s="91"/>
      <c r="M170" s="100"/>
      <c r="N170" s="91">
        <f>SUM(G170:M170)</f>
        <v>0</v>
      </c>
      <c r="O170" s="179"/>
    </row>
    <row r="171" spans="1:16" x14ac:dyDescent="0.2">
      <c r="A171" s="660"/>
      <c r="B171" s="419" t="s">
        <v>1160</v>
      </c>
      <c r="C171" s="419" t="s">
        <v>762</v>
      </c>
      <c r="D171" s="419" t="s">
        <v>1196</v>
      </c>
      <c r="E171" s="428" t="s">
        <v>1190</v>
      </c>
      <c r="F171" s="444" t="s">
        <v>50</v>
      </c>
      <c r="G171" s="419"/>
      <c r="H171" s="420">
        <v>0</v>
      </c>
      <c r="I171" s="419"/>
      <c r="J171" s="419"/>
      <c r="K171" s="419"/>
      <c r="L171" s="419"/>
      <c r="M171" s="430"/>
      <c r="N171" s="419">
        <f>SUM(G171:M171)</f>
        <v>0</v>
      </c>
      <c r="O171" s="431"/>
    </row>
    <row r="172" spans="1:16" x14ac:dyDescent="0.2">
      <c r="A172" s="657"/>
      <c r="B172" s="91" t="s">
        <v>1161</v>
      </c>
      <c r="C172" s="91" t="s">
        <v>70</v>
      </c>
      <c r="D172" s="91" t="s">
        <v>1178</v>
      </c>
      <c r="E172" s="89" t="s">
        <v>40</v>
      </c>
      <c r="F172" s="109" t="s">
        <v>50</v>
      </c>
      <c r="G172" s="91"/>
      <c r="H172" s="106">
        <v>0</v>
      </c>
      <c r="I172" s="91"/>
      <c r="J172" s="91"/>
      <c r="K172" s="91"/>
      <c r="L172" s="91">
        <v>0</v>
      </c>
      <c r="M172" s="100"/>
      <c r="N172" s="91">
        <f>SUM(G172:M172)</f>
        <v>0</v>
      </c>
      <c r="O172" s="179"/>
    </row>
    <row r="173" spans="1:16" x14ac:dyDescent="0.2">
      <c r="A173" s="657"/>
      <c r="B173" s="426" t="s">
        <v>1349</v>
      </c>
      <c r="C173" s="445" t="s">
        <v>1350</v>
      </c>
      <c r="D173" s="144" t="s">
        <v>1196</v>
      </c>
      <c r="E173" s="145" t="s">
        <v>1316</v>
      </c>
      <c r="F173" s="144">
        <v>-55</v>
      </c>
      <c r="G173" s="91"/>
      <c r="H173" s="106"/>
      <c r="I173" s="91"/>
      <c r="J173" s="91">
        <v>0</v>
      </c>
      <c r="K173" s="91"/>
      <c r="L173" s="91"/>
      <c r="M173" s="100"/>
      <c r="N173" s="91">
        <f>SUM(G173:M173)</f>
        <v>0</v>
      </c>
      <c r="O173" s="179"/>
    </row>
    <row r="174" spans="1:16" s="173" customFormat="1" x14ac:dyDescent="0.2">
      <c r="A174" s="657"/>
      <c r="B174" s="91" t="s">
        <v>1539</v>
      </c>
      <c r="C174" s="91" t="s">
        <v>331</v>
      </c>
      <c r="D174" s="421"/>
      <c r="E174" s="89" t="s">
        <v>58</v>
      </c>
      <c r="F174" s="109" t="s">
        <v>50</v>
      </c>
      <c r="G174" s="91"/>
      <c r="H174" s="106"/>
      <c r="I174" s="91"/>
      <c r="J174" s="91"/>
      <c r="K174" s="91"/>
      <c r="L174" s="91"/>
      <c r="M174" s="100">
        <v>0</v>
      </c>
      <c r="N174" s="91">
        <f>SUM(G174:M174)</f>
        <v>0</v>
      </c>
      <c r="O174" s="179"/>
    </row>
    <row r="175" spans="1:16" x14ac:dyDescent="0.2">
      <c r="A175" s="656"/>
      <c r="B175" s="146"/>
      <c r="C175" s="146"/>
      <c r="D175" s="146"/>
      <c r="E175" s="147"/>
      <c r="F175" s="199" t="s">
        <v>50</v>
      </c>
      <c r="G175" s="146"/>
      <c r="H175" s="185"/>
      <c r="I175" s="146"/>
      <c r="J175" s="146"/>
      <c r="K175" s="146"/>
      <c r="L175" s="146"/>
      <c r="M175" s="551"/>
      <c r="N175" s="146"/>
      <c r="O175" s="365"/>
    </row>
    <row r="176" spans="1:16" x14ac:dyDescent="0.2">
      <c r="A176" s="406">
        <v>1</v>
      </c>
      <c r="B176" s="144" t="s">
        <v>1164</v>
      </c>
      <c r="C176" s="144" t="s">
        <v>94</v>
      </c>
      <c r="D176" s="144" t="s">
        <v>1179</v>
      </c>
      <c r="E176" s="145" t="s">
        <v>661</v>
      </c>
      <c r="F176" s="414" t="s">
        <v>20</v>
      </c>
      <c r="G176" s="91"/>
      <c r="H176" s="106">
        <v>400</v>
      </c>
      <c r="I176" s="91"/>
      <c r="J176" s="91">
        <v>125</v>
      </c>
      <c r="K176" s="91">
        <v>200</v>
      </c>
      <c r="L176" s="620">
        <f>162.5/2</f>
        <v>81.25</v>
      </c>
      <c r="M176" s="100">
        <v>150</v>
      </c>
      <c r="N176" s="91">
        <f>(SUM(H176,M176)+(LARGE((G176,I176:L176),1))+(LARGE((G176,I176:L176),2)))</f>
        <v>875</v>
      </c>
      <c r="O176" s="179"/>
    </row>
    <row r="177" spans="1:16" x14ac:dyDescent="0.2">
      <c r="A177" s="406">
        <v>1</v>
      </c>
      <c r="B177" s="419" t="s">
        <v>1115</v>
      </c>
      <c r="C177" s="419" t="s">
        <v>1116</v>
      </c>
      <c r="D177" s="419" t="s">
        <v>1175</v>
      </c>
      <c r="E177" s="428" t="s">
        <v>268</v>
      </c>
      <c r="F177" s="444" t="s">
        <v>20</v>
      </c>
      <c r="G177" s="620">
        <f>200/2</f>
        <v>100</v>
      </c>
      <c r="H177" s="420">
        <f>150/2</f>
        <v>75</v>
      </c>
      <c r="I177" s="620">
        <f>200/2</f>
        <v>100</v>
      </c>
      <c r="J177" s="419">
        <v>200</v>
      </c>
      <c r="K177" s="620">
        <f>200/2</f>
        <v>100</v>
      </c>
      <c r="L177" s="91">
        <v>200</v>
      </c>
      <c r="M177" s="100">
        <v>400</v>
      </c>
      <c r="N177" s="91">
        <f>(SUM(H177,M177)+(LARGE((G177,I177:L177),1))+(LARGE((G177,I177:L177),2)))</f>
        <v>875</v>
      </c>
      <c r="O177" s="179"/>
    </row>
    <row r="178" spans="1:16" x14ac:dyDescent="0.2">
      <c r="A178" s="657">
        <v>3</v>
      </c>
      <c r="B178" s="144" t="s">
        <v>1163</v>
      </c>
      <c r="C178" s="144" t="s">
        <v>42</v>
      </c>
      <c r="D178" s="144" t="s">
        <v>1176</v>
      </c>
      <c r="E178" s="145" t="s">
        <v>17</v>
      </c>
      <c r="F178" s="414" t="s">
        <v>20</v>
      </c>
      <c r="G178" s="91"/>
      <c r="H178" s="106">
        <v>325</v>
      </c>
      <c r="I178" s="91">
        <v>200</v>
      </c>
      <c r="J178" s="91">
        <v>162.5</v>
      </c>
      <c r="K178" s="619">
        <v>125</v>
      </c>
      <c r="L178" s="619">
        <v>162.5</v>
      </c>
      <c r="M178" s="100">
        <v>150</v>
      </c>
      <c r="N178" s="91">
        <f>(SUM(H178,M178)+(LARGE((G178,I178:L178),1))+(LARGE((G178,I178:L178),2)))</f>
        <v>837.5</v>
      </c>
      <c r="O178" s="179"/>
      <c r="P178" s="173"/>
    </row>
    <row r="179" spans="1:16" x14ac:dyDescent="0.2">
      <c r="A179" s="657">
        <v>4</v>
      </c>
      <c r="B179" s="91" t="s">
        <v>1120</v>
      </c>
      <c r="C179" s="91" t="s">
        <v>1121</v>
      </c>
      <c r="D179" s="91" t="s">
        <v>1195</v>
      </c>
      <c r="E179" s="89" t="s">
        <v>34</v>
      </c>
      <c r="F179" s="109" t="s">
        <v>20</v>
      </c>
      <c r="G179" s="91">
        <v>200</v>
      </c>
      <c r="H179" s="106">
        <v>250</v>
      </c>
      <c r="I179" s="91">
        <v>0</v>
      </c>
      <c r="J179" s="91">
        <v>0</v>
      </c>
      <c r="K179" s="91">
        <v>125</v>
      </c>
      <c r="L179" s="619">
        <v>125</v>
      </c>
      <c r="M179" s="100">
        <v>250</v>
      </c>
      <c r="N179" s="91">
        <f>(SUM(H179,M179)+(LARGE((G179,I179:L179),1))+(LARGE((G179,I179:L179),2)))</f>
        <v>825</v>
      </c>
      <c r="O179" s="179"/>
    </row>
    <row r="180" spans="1:16" x14ac:dyDescent="0.2">
      <c r="A180" s="406">
        <v>5</v>
      </c>
      <c r="B180" s="419" t="s">
        <v>1109</v>
      </c>
      <c r="C180" s="419" t="s">
        <v>1110</v>
      </c>
      <c r="D180" s="419" t="s">
        <v>1185</v>
      </c>
      <c r="E180" s="428" t="s">
        <v>278</v>
      </c>
      <c r="F180" s="444" t="s">
        <v>20</v>
      </c>
      <c r="G180" s="620">
        <f>125/2</f>
        <v>62.5</v>
      </c>
      <c r="H180" s="420">
        <f>250/2</f>
        <v>125</v>
      </c>
      <c r="I180" s="620">
        <f>125/2</f>
        <v>62.5</v>
      </c>
      <c r="J180" s="619">
        <v>125</v>
      </c>
      <c r="K180" s="91">
        <v>162.5</v>
      </c>
      <c r="L180" s="620">
        <f>125/2</f>
        <v>62.5</v>
      </c>
      <c r="M180" s="100">
        <v>325</v>
      </c>
      <c r="N180" s="91">
        <f>(SUM(H180,M180)+(LARGE((G180,I180:L180),1))+(LARGE((G180,I180:L180),2)))</f>
        <v>737.5</v>
      </c>
      <c r="O180" s="179"/>
    </row>
    <row r="181" spans="1:16" x14ac:dyDescent="0.2">
      <c r="A181" s="406">
        <v>6</v>
      </c>
      <c r="B181" s="419" t="s">
        <v>1111</v>
      </c>
      <c r="C181" s="419" t="s">
        <v>1112</v>
      </c>
      <c r="D181" s="419" t="s">
        <v>1175</v>
      </c>
      <c r="E181" s="428" t="s">
        <v>15</v>
      </c>
      <c r="F181" s="444" t="s">
        <v>20</v>
      </c>
      <c r="G181" s="419">
        <v>0</v>
      </c>
      <c r="H181" s="420">
        <v>0</v>
      </c>
      <c r="I181" s="419"/>
      <c r="J181" s="419"/>
      <c r="K181" s="91">
        <v>0</v>
      </c>
      <c r="L181" s="91"/>
      <c r="M181" s="91">
        <v>250</v>
      </c>
      <c r="N181" s="91">
        <f>SUM(G181:M181)</f>
        <v>250</v>
      </c>
      <c r="O181" s="179"/>
    </row>
    <row r="182" spans="1:16" x14ac:dyDescent="0.2">
      <c r="A182" s="406">
        <v>7</v>
      </c>
      <c r="B182" s="144" t="s">
        <v>1162</v>
      </c>
      <c r="C182" s="144" t="s">
        <v>497</v>
      </c>
      <c r="D182" s="144" t="s">
        <v>1192</v>
      </c>
      <c r="E182" s="145" t="s">
        <v>1194</v>
      </c>
      <c r="F182" s="414" t="s">
        <v>20</v>
      </c>
      <c r="G182" s="91"/>
      <c r="H182" s="106">
        <v>0</v>
      </c>
      <c r="I182" s="91">
        <v>162.5</v>
      </c>
      <c r="J182" s="91">
        <v>0</v>
      </c>
      <c r="K182" s="91">
        <v>0</v>
      </c>
      <c r="L182" s="91">
        <v>0</v>
      </c>
      <c r="M182" s="100">
        <v>0</v>
      </c>
      <c r="N182" s="91">
        <f>(SUM(H182,M182)+(LARGE((G182,I182:L182),1))+(LARGE((G182,I182:L182),2)))</f>
        <v>162.5</v>
      </c>
      <c r="O182" s="179"/>
    </row>
    <row r="183" spans="1:16" x14ac:dyDescent="0.2">
      <c r="A183" s="406">
        <v>8</v>
      </c>
      <c r="B183" s="144" t="s">
        <v>1162</v>
      </c>
      <c r="C183" s="144" t="s">
        <v>64</v>
      </c>
      <c r="D183" s="144" t="s">
        <v>1192</v>
      </c>
      <c r="E183" s="145" t="s">
        <v>1194</v>
      </c>
      <c r="F183" s="414" t="s">
        <v>20</v>
      </c>
      <c r="G183" s="419"/>
      <c r="H183" s="420">
        <f>150/2</f>
        <v>75</v>
      </c>
      <c r="I183" s="419">
        <f>100/2</f>
        <v>50</v>
      </c>
      <c r="J183" s="91">
        <v>0</v>
      </c>
      <c r="K183" s="91">
        <v>0</v>
      </c>
      <c r="L183" s="91">
        <v>0</v>
      </c>
      <c r="M183" s="100">
        <v>0</v>
      </c>
      <c r="N183" s="91">
        <f>(SUM(H183,M183)+(LARGE((G183,I183:L183),1))+(LARGE((G183,I183:L183),2)))</f>
        <v>125</v>
      </c>
      <c r="O183" s="179"/>
      <c r="P183" s="829"/>
    </row>
    <row r="184" spans="1:16" x14ac:dyDescent="0.2">
      <c r="A184" s="660"/>
      <c r="B184" s="419" t="s">
        <v>1118</v>
      </c>
      <c r="C184" s="419" t="s">
        <v>1119</v>
      </c>
      <c r="D184" s="419" t="s">
        <v>1179</v>
      </c>
      <c r="E184" s="428" t="s">
        <v>251</v>
      </c>
      <c r="F184" s="444" t="s">
        <v>20</v>
      </c>
      <c r="G184" s="419">
        <v>0</v>
      </c>
      <c r="H184" s="420">
        <v>0</v>
      </c>
      <c r="I184" s="419">
        <v>0</v>
      </c>
      <c r="J184" s="419"/>
      <c r="K184" s="419"/>
      <c r="L184" s="419"/>
      <c r="M184" s="430"/>
      <c r="N184" s="419">
        <f>(SUM(H184,M184)+(LARGE((G184,I184:L184),1))+(LARGE((G184,I184:L184),2)))</f>
        <v>0</v>
      </c>
      <c r="O184" s="431"/>
      <c r="P184" s="173"/>
    </row>
    <row r="185" spans="1:16" x14ac:dyDescent="0.2">
      <c r="A185" s="406"/>
      <c r="B185" s="419" t="s">
        <v>1160</v>
      </c>
      <c r="C185" s="419" t="s">
        <v>762</v>
      </c>
      <c r="D185" s="419" t="s">
        <v>1196</v>
      </c>
      <c r="E185" s="428" t="s">
        <v>1190</v>
      </c>
      <c r="F185" s="444" t="s">
        <v>20</v>
      </c>
      <c r="G185" s="419"/>
      <c r="H185" s="420">
        <v>0</v>
      </c>
      <c r="I185" s="419"/>
      <c r="J185" s="419"/>
      <c r="K185" s="419"/>
      <c r="L185" s="419"/>
      <c r="M185" s="100">
        <v>0</v>
      </c>
      <c r="N185" s="91">
        <f>SUM(G185:M185)</f>
        <v>0</v>
      </c>
      <c r="O185" s="179"/>
      <c r="P185" s="173"/>
    </row>
    <row r="186" spans="1:16" x14ac:dyDescent="0.2">
      <c r="A186" s="406"/>
      <c r="B186" s="91" t="s">
        <v>1430</v>
      </c>
      <c r="C186" s="91" t="s">
        <v>100</v>
      </c>
      <c r="D186" s="91" t="s">
        <v>1182</v>
      </c>
      <c r="E186" s="89" t="s">
        <v>1401</v>
      </c>
      <c r="F186" s="109" t="s">
        <v>20</v>
      </c>
      <c r="G186" s="91"/>
      <c r="H186" s="106"/>
      <c r="I186" s="91"/>
      <c r="J186" s="91"/>
      <c r="K186" s="91">
        <v>0</v>
      </c>
      <c r="L186" s="91"/>
      <c r="M186" s="91"/>
      <c r="N186" s="91">
        <f>SUM(G186:M186)</f>
        <v>0</v>
      </c>
      <c r="O186" s="179"/>
      <c r="P186" s="173"/>
    </row>
    <row r="187" spans="1:16" s="173" customFormat="1" x14ac:dyDescent="0.2">
      <c r="A187" s="656"/>
      <c r="B187" s="146"/>
      <c r="C187" s="146"/>
      <c r="D187" s="146"/>
      <c r="E187" s="147"/>
      <c r="F187" s="199" t="s">
        <v>50</v>
      </c>
      <c r="G187" s="146"/>
      <c r="H187" s="185"/>
      <c r="I187" s="146"/>
      <c r="J187" s="146">
        <v>0</v>
      </c>
      <c r="K187" s="146"/>
      <c r="L187" s="146"/>
      <c r="M187" s="551"/>
      <c r="N187" s="146"/>
      <c r="O187" s="365"/>
    </row>
    <row r="188" spans="1:16" x14ac:dyDescent="0.2">
      <c r="A188" s="406">
        <v>1</v>
      </c>
      <c r="B188" s="91" t="s">
        <v>1166</v>
      </c>
      <c r="C188" s="91" t="s">
        <v>1167</v>
      </c>
      <c r="D188" s="91" t="s">
        <v>1193</v>
      </c>
      <c r="E188" s="89" t="s">
        <v>295</v>
      </c>
      <c r="F188" s="109" t="s">
        <v>51</v>
      </c>
      <c r="G188" s="91"/>
      <c r="H188" s="106">
        <v>400</v>
      </c>
      <c r="I188" s="91">
        <v>200</v>
      </c>
      <c r="J188" s="91">
        <v>200</v>
      </c>
      <c r="K188" s="91"/>
      <c r="L188" s="619">
        <v>200</v>
      </c>
      <c r="M188" s="100">
        <v>400</v>
      </c>
      <c r="N188" s="91">
        <f>(SUM(H188,M188)+(LARGE((G188,I188:L188),1))+(LARGE((G188,I188:L188),2)))</f>
        <v>1200</v>
      </c>
      <c r="O188" s="179"/>
    </row>
    <row r="189" spans="1:16" x14ac:dyDescent="0.2">
      <c r="A189" s="657">
        <v>2</v>
      </c>
      <c r="B189" s="91" t="s">
        <v>1168</v>
      </c>
      <c r="C189" s="91" t="s">
        <v>1169</v>
      </c>
      <c r="D189" s="91" t="s">
        <v>1175</v>
      </c>
      <c r="E189" s="89" t="s">
        <v>278</v>
      </c>
      <c r="F189" s="109" t="s">
        <v>51</v>
      </c>
      <c r="G189" s="91"/>
      <c r="H189" s="106">
        <v>325</v>
      </c>
      <c r="I189" s="619">
        <v>162.5</v>
      </c>
      <c r="J189" s="91">
        <v>162.5</v>
      </c>
      <c r="K189" s="91">
        <v>200</v>
      </c>
      <c r="L189" s="91">
        <v>0</v>
      </c>
      <c r="M189" s="100">
        <v>325</v>
      </c>
      <c r="N189" s="91">
        <f>(SUM(H189,M189)+(LARGE((G189,I189:L189),1))+(LARGE((G189,I189:L189),2)))</f>
        <v>1012.5</v>
      </c>
      <c r="O189" s="179"/>
    </row>
    <row r="190" spans="1:16" x14ac:dyDescent="0.2">
      <c r="A190" s="660"/>
      <c r="B190" s="144" t="s">
        <v>1164</v>
      </c>
      <c r="C190" s="144" t="s">
        <v>94</v>
      </c>
      <c r="D190" s="144" t="s">
        <v>1179</v>
      </c>
      <c r="E190" s="145" t="s">
        <v>661</v>
      </c>
      <c r="F190" s="414" t="s">
        <v>51</v>
      </c>
      <c r="G190" s="419"/>
      <c r="H190" s="420">
        <f>400/2</f>
        <v>200</v>
      </c>
      <c r="I190" s="419"/>
      <c r="J190" s="620">
        <f>125/2</f>
        <v>62.5</v>
      </c>
      <c r="K190" s="419">
        <f>200/2</f>
        <v>100</v>
      </c>
      <c r="L190" s="419">
        <v>162.5</v>
      </c>
      <c r="M190" s="430"/>
      <c r="N190" s="419">
        <f>(SUM(H190,M190)+(LARGE((G190,I190:L190),1))+(LARGE((G190,I190:L190),2)))</f>
        <v>462.5</v>
      </c>
      <c r="O190" s="431"/>
    </row>
    <row r="191" spans="1:16" x14ac:dyDescent="0.2">
      <c r="A191" s="660"/>
      <c r="B191" s="823" t="s">
        <v>1446</v>
      </c>
      <c r="C191" s="823" t="s">
        <v>1447</v>
      </c>
      <c r="D191" s="823" t="s">
        <v>1181</v>
      </c>
      <c r="E191" s="824" t="s">
        <v>1085</v>
      </c>
      <c r="F191" s="825" t="s">
        <v>51</v>
      </c>
      <c r="G191" s="823"/>
      <c r="H191" s="826"/>
      <c r="I191" s="823"/>
      <c r="J191" s="823"/>
      <c r="K191" s="823"/>
      <c r="L191" s="823">
        <v>125</v>
      </c>
      <c r="M191" s="827"/>
      <c r="N191" s="419">
        <f>SUM(G191:M191)</f>
        <v>125</v>
      </c>
      <c r="O191" s="828"/>
    </row>
    <row r="192" spans="1:16" x14ac:dyDescent="0.2">
      <c r="A192" s="657"/>
      <c r="B192" s="184" t="s">
        <v>736</v>
      </c>
      <c r="C192" s="184" t="s">
        <v>1165</v>
      </c>
      <c r="D192" s="184" t="s">
        <v>1193</v>
      </c>
      <c r="E192" s="200" t="s">
        <v>1194</v>
      </c>
      <c r="F192" s="363" t="s">
        <v>51</v>
      </c>
      <c r="G192" s="184"/>
      <c r="H192" s="253">
        <v>0</v>
      </c>
      <c r="I192" s="184">
        <v>0</v>
      </c>
      <c r="J192" s="184">
        <v>0</v>
      </c>
      <c r="K192" s="184">
        <v>0</v>
      </c>
      <c r="L192" s="184">
        <v>0</v>
      </c>
      <c r="M192" s="254">
        <v>0</v>
      </c>
      <c r="N192" s="91">
        <f>(SUM(H192,M192)+(LARGE((G192,I192:L192),1))+(LARGE((G192,I192:L192),2)))</f>
        <v>0</v>
      </c>
      <c r="O192" s="296"/>
    </row>
    <row r="193" spans="1:16" x14ac:dyDescent="0.2">
      <c r="A193" s="406"/>
      <c r="B193" s="419" t="s">
        <v>1118</v>
      </c>
      <c r="C193" s="419" t="s">
        <v>1119</v>
      </c>
      <c r="D193" s="419" t="s">
        <v>1179</v>
      </c>
      <c r="E193" s="428" t="s">
        <v>251</v>
      </c>
      <c r="F193" s="444" t="s">
        <v>20</v>
      </c>
      <c r="G193" s="419">
        <v>0</v>
      </c>
      <c r="H193" s="420">
        <v>0</v>
      </c>
      <c r="I193" s="419">
        <v>0</v>
      </c>
      <c r="J193" s="419"/>
      <c r="K193" s="419"/>
      <c r="L193" s="419"/>
      <c r="M193" s="100">
        <v>0</v>
      </c>
      <c r="N193" s="91">
        <f>(SUM(H193,M193)+(LARGE((G193,I193:L193),1))+(LARGE((G193,I193:L193),2)))</f>
        <v>0</v>
      </c>
      <c r="O193" s="179"/>
      <c r="P193" s="173"/>
    </row>
    <row r="194" spans="1:16" x14ac:dyDescent="0.2">
      <c r="A194" s="656"/>
      <c r="B194" s="146"/>
      <c r="C194" s="146"/>
      <c r="D194" s="146"/>
      <c r="E194" s="147"/>
      <c r="F194" s="199" t="s">
        <v>50</v>
      </c>
      <c r="G194" s="146"/>
      <c r="H194" s="185"/>
      <c r="I194" s="146"/>
      <c r="J194" s="146"/>
      <c r="K194" s="146"/>
      <c r="L194" s="146"/>
      <c r="M194" s="551"/>
      <c r="N194" s="146" t="e">
        <f>(SUM(H194,M194)+(LARGE((G194,I194:L194),1))+(LARGE((G194,I194:L194),2)))</f>
        <v>#NUM!</v>
      </c>
      <c r="O194" s="365"/>
      <c r="P194" s="173"/>
    </row>
    <row r="195" spans="1:16" x14ac:dyDescent="0.2">
      <c r="A195" s="657">
        <v>1</v>
      </c>
      <c r="B195" s="91" t="s">
        <v>1419</v>
      </c>
      <c r="C195" s="91" t="s">
        <v>31</v>
      </c>
      <c r="D195" s="91" t="s">
        <v>1184</v>
      </c>
      <c r="E195" s="89" t="s">
        <v>570</v>
      </c>
      <c r="F195" s="109" t="s">
        <v>1234</v>
      </c>
      <c r="G195" s="91"/>
      <c r="H195" s="106"/>
      <c r="I195" s="91"/>
      <c r="J195" s="91"/>
      <c r="K195" s="91"/>
      <c r="L195" s="91">
        <v>200</v>
      </c>
      <c r="M195" s="100">
        <v>400</v>
      </c>
      <c r="N195" s="91">
        <f>SUM(G195:M195)</f>
        <v>600</v>
      </c>
      <c r="O195" s="179"/>
      <c r="P195" s="173"/>
    </row>
    <row r="196" spans="1:16" x14ac:dyDescent="0.2">
      <c r="A196" s="657">
        <v>2</v>
      </c>
      <c r="B196" s="91" t="s">
        <v>185</v>
      </c>
      <c r="C196" s="91" t="s">
        <v>1236</v>
      </c>
      <c r="D196" s="91" t="s">
        <v>1187</v>
      </c>
      <c r="E196" s="89" t="s">
        <v>24</v>
      </c>
      <c r="F196" s="109" t="s">
        <v>1234</v>
      </c>
      <c r="G196" s="91"/>
      <c r="H196" s="584"/>
      <c r="I196" s="106">
        <v>0</v>
      </c>
      <c r="J196" s="91"/>
      <c r="K196" s="91"/>
      <c r="L196" s="91">
        <v>162.5</v>
      </c>
      <c r="M196" s="100">
        <v>325</v>
      </c>
      <c r="N196" s="91">
        <f>SUM(G196:M196)</f>
        <v>487.5</v>
      </c>
      <c r="O196" s="179"/>
    </row>
    <row r="197" spans="1:16" x14ac:dyDescent="0.2">
      <c r="A197" s="657">
        <v>3</v>
      </c>
      <c r="B197" s="91" t="s">
        <v>1235</v>
      </c>
      <c r="C197" s="91" t="s">
        <v>615</v>
      </c>
      <c r="D197" s="91" t="s">
        <v>1178</v>
      </c>
      <c r="E197" s="89" t="s">
        <v>24</v>
      </c>
      <c r="F197" s="109" t="s">
        <v>1234</v>
      </c>
      <c r="G197" s="91"/>
      <c r="H197" s="584"/>
      <c r="I197" s="106">
        <v>200</v>
      </c>
      <c r="J197" s="91"/>
      <c r="K197" s="91"/>
      <c r="L197" s="91"/>
      <c r="M197" s="100"/>
      <c r="N197" s="91">
        <f>SUM(G197:M197)</f>
        <v>200</v>
      </c>
      <c r="O197" s="179"/>
    </row>
    <row r="198" spans="1:16" x14ac:dyDescent="0.2">
      <c r="A198" s="406">
        <v>4</v>
      </c>
      <c r="B198" s="419" t="s">
        <v>1446</v>
      </c>
      <c r="C198" s="419" t="s">
        <v>1447</v>
      </c>
      <c r="D198" s="419" t="s">
        <v>1181</v>
      </c>
      <c r="E198" s="428" t="s">
        <v>1085</v>
      </c>
      <c r="F198" s="444" t="s">
        <v>1234</v>
      </c>
      <c r="G198" s="419"/>
      <c r="H198" s="420"/>
      <c r="I198" s="419"/>
      <c r="J198" s="419"/>
      <c r="K198" s="419"/>
      <c r="L198" s="419">
        <f>125/2</f>
        <v>62.5</v>
      </c>
      <c r="M198" s="100"/>
      <c r="N198" s="91">
        <f>SUM(G198:M198)</f>
        <v>62.5</v>
      </c>
      <c r="O198" s="179"/>
    </row>
    <row r="199" spans="1:16" x14ac:dyDescent="0.2">
      <c r="A199" s="657"/>
      <c r="B199" s="144" t="s">
        <v>1448</v>
      </c>
      <c r="C199" s="144" t="s">
        <v>1449</v>
      </c>
      <c r="D199" s="144" t="s">
        <v>1196</v>
      </c>
      <c r="E199" s="145" t="s">
        <v>1450</v>
      </c>
      <c r="F199" s="414" t="s">
        <v>1234</v>
      </c>
      <c r="G199" s="91"/>
      <c r="H199" s="106"/>
      <c r="I199" s="91"/>
      <c r="J199" s="91"/>
      <c r="K199" s="91"/>
      <c r="L199" s="91">
        <v>0</v>
      </c>
      <c r="M199" s="100"/>
      <c r="N199" s="91">
        <f>SUM(G199:M199)</f>
        <v>0</v>
      </c>
      <c r="O199" s="179"/>
    </row>
    <row r="200" spans="1:16" x14ac:dyDescent="0.2">
      <c r="B200" s="190"/>
      <c r="C200" s="190"/>
      <c r="D200" s="190"/>
      <c r="E200" s="194"/>
      <c r="F200" s="470"/>
      <c r="G200" s="190"/>
      <c r="H200" s="189"/>
      <c r="I200" s="190"/>
      <c r="J200" s="190"/>
      <c r="K200" s="190"/>
      <c r="L200" s="190"/>
      <c r="M200" s="193"/>
      <c r="N200" s="190"/>
      <c r="O200" s="241"/>
    </row>
    <row r="201" spans="1:16" x14ac:dyDescent="0.2">
      <c r="B201" s="190"/>
      <c r="C201" s="190"/>
      <c r="D201" s="190"/>
      <c r="E201" s="194"/>
      <c r="F201" s="470"/>
      <c r="G201" s="190"/>
      <c r="H201" s="189"/>
      <c r="I201" s="190"/>
      <c r="J201" s="190"/>
      <c r="K201" s="190"/>
      <c r="L201" s="190"/>
      <c r="M201" s="193"/>
      <c r="N201" s="190"/>
      <c r="O201" s="241"/>
    </row>
    <row r="202" spans="1:16" x14ac:dyDescent="0.2">
      <c r="B202" s="190"/>
      <c r="C202" s="190"/>
      <c r="D202" s="190"/>
      <c r="E202" s="194"/>
      <c r="F202" s="470"/>
      <c r="G202" s="190"/>
      <c r="H202" s="189"/>
      <c r="I202" s="190"/>
      <c r="J202" s="190"/>
      <c r="K202" s="190"/>
      <c r="L202" s="190"/>
      <c r="M202" s="193"/>
      <c r="N202" s="190"/>
      <c r="O202" s="241"/>
    </row>
    <row r="203" spans="1:16" x14ac:dyDescent="0.2">
      <c r="B203" s="190"/>
      <c r="C203" s="190"/>
      <c r="D203" s="190"/>
      <c r="E203" s="194"/>
      <c r="F203" s="470"/>
      <c r="G203" s="190"/>
      <c r="H203" s="189"/>
      <c r="I203" s="190"/>
      <c r="J203" s="190"/>
      <c r="K203" s="190"/>
      <c r="L203" s="190"/>
      <c r="M203" s="193"/>
      <c r="N203" s="190"/>
      <c r="O203" s="241"/>
    </row>
    <row r="204" spans="1:16" x14ac:dyDescent="0.2">
      <c r="B204" s="190"/>
      <c r="C204" s="190"/>
      <c r="D204" s="190"/>
      <c r="E204" s="194"/>
      <c r="F204" s="470"/>
      <c r="G204" s="190"/>
      <c r="H204" s="189"/>
      <c r="I204" s="190"/>
      <c r="J204" s="190"/>
      <c r="K204" s="190"/>
      <c r="L204" s="190"/>
      <c r="M204" s="190"/>
      <c r="N204" s="190"/>
      <c r="O204" s="241"/>
    </row>
    <row r="205" spans="1:16" x14ac:dyDescent="0.2">
      <c r="B205" s="190"/>
      <c r="C205" s="190"/>
      <c r="D205" s="190"/>
      <c r="E205" s="194"/>
      <c r="F205" s="470"/>
      <c r="G205" s="190"/>
      <c r="H205" s="189"/>
      <c r="I205" s="190"/>
      <c r="J205" s="190"/>
      <c r="K205" s="190"/>
      <c r="L205" s="190"/>
      <c r="M205" s="193"/>
      <c r="N205" s="190"/>
      <c r="O205" s="241"/>
    </row>
    <row r="206" spans="1:16" x14ac:dyDescent="0.2">
      <c r="B206" s="190"/>
      <c r="C206" s="190"/>
      <c r="D206" s="190"/>
      <c r="E206" s="194"/>
      <c r="F206" s="470"/>
      <c r="G206" s="190"/>
      <c r="H206" s="189"/>
      <c r="I206" s="190"/>
      <c r="J206" s="190"/>
      <c r="K206" s="190"/>
      <c r="L206" s="190"/>
      <c r="M206" s="193"/>
      <c r="N206" s="190"/>
      <c r="O206" s="241"/>
    </row>
    <row r="207" spans="1:16" x14ac:dyDescent="0.2">
      <c r="A207" s="658"/>
      <c r="B207" s="189"/>
      <c r="C207" s="193"/>
      <c r="D207" s="190"/>
      <c r="E207" s="194"/>
      <c r="F207" s="470"/>
      <c r="G207" s="190"/>
      <c r="H207" s="189"/>
      <c r="I207" s="190"/>
      <c r="J207" s="190"/>
      <c r="K207" s="190"/>
      <c r="L207" s="190"/>
      <c r="M207" s="193"/>
      <c r="N207" s="190"/>
      <c r="O207" s="241"/>
    </row>
    <row r="208" spans="1:16" x14ac:dyDescent="0.2">
      <c r="B208" s="190"/>
      <c r="C208" s="190"/>
      <c r="D208" s="190"/>
      <c r="E208" s="194"/>
      <c r="F208" s="470"/>
      <c r="G208" s="190"/>
      <c r="H208" s="189"/>
      <c r="I208" s="190"/>
      <c r="J208" s="190"/>
      <c r="K208" s="190"/>
      <c r="L208" s="190"/>
      <c r="M208" s="193"/>
      <c r="N208" s="190"/>
      <c r="O208" s="241"/>
    </row>
    <row r="209" spans="2:15" x14ac:dyDescent="0.2">
      <c r="B209" s="190"/>
      <c r="C209" s="190"/>
      <c r="D209" s="190"/>
      <c r="E209" s="194"/>
      <c r="F209" s="470"/>
      <c r="G209" s="190"/>
      <c r="H209" s="189"/>
      <c r="I209" s="190"/>
      <c r="J209" s="190"/>
      <c r="K209" s="190"/>
      <c r="L209" s="190"/>
      <c r="M209" s="193"/>
      <c r="N209" s="190"/>
      <c r="O209" s="241"/>
    </row>
    <row r="210" spans="2:15" x14ac:dyDescent="0.2">
      <c r="B210" s="190"/>
      <c r="C210" s="190"/>
      <c r="D210" s="190"/>
      <c r="E210" s="194"/>
      <c r="F210" s="470"/>
      <c r="G210" s="190"/>
      <c r="H210" s="189"/>
      <c r="I210" s="190"/>
      <c r="J210" s="190"/>
      <c r="K210" s="190"/>
      <c r="L210" s="190"/>
      <c r="M210" s="193"/>
      <c r="N210" s="190"/>
      <c r="O210" s="241"/>
    </row>
    <row r="211" spans="2:15" x14ac:dyDescent="0.2">
      <c r="B211" s="190"/>
      <c r="C211" s="190"/>
      <c r="D211" s="190"/>
      <c r="E211" s="194"/>
      <c r="F211" s="470"/>
      <c r="G211" s="190"/>
      <c r="H211" s="189"/>
      <c r="I211" s="190"/>
      <c r="J211" s="190"/>
      <c r="K211" s="190"/>
      <c r="L211" s="190"/>
      <c r="M211" s="193"/>
      <c r="N211" s="190"/>
      <c r="O211" s="241"/>
    </row>
    <row r="212" spans="2:15" x14ac:dyDescent="0.2">
      <c r="B212" s="190"/>
      <c r="C212" s="190"/>
      <c r="D212" s="190"/>
      <c r="E212" s="194"/>
      <c r="F212" s="470"/>
      <c r="G212" s="190"/>
      <c r="H212" s="189"/>
      <c r="I212" s="190"/>
      <c r="J212" s="190"/>
      <c r="K212" s="190"/>
      <c r="L212" s="190"/>
      <c r="M212" s="193"/>
      <c r="N212" s="190"/>
      <c r="O212" s="241"/>
    </row>
    <row r="213" spans="2:15" x14ac:dyDescent="0.2">
      <c r="B213" s="190"/>
      <c r="C213" s="190"/>
      <c r="D213" s="190"/>
      <c r="E213" s="194"/>
      <c r="F213" s="470"/>
      <c r="G213" s="190"/>
      <c r="H213" s="189"/>
      <c r="I213" s="190"/>
      <c r="J213" s="190"/>
      <c r="K213" s="190"/>
      <c r="L213" s="190"/>
      <c r="M213" s="193"/>
      <c r="N213" s="190"/>
      <c r="O213" s="241"/>
    </row>
    <row r="214" spans="2:15" x14ac:dyDescent="0.2">
      <c r="B214" s="190"/>
      <c r="C214" s="190"/>
      <c r="D214" s="190"/>
      <c r="E214" s="194"/>
      <c r="F214" s="470"/>
      <c r="G214" s="190"/>
      <c r="H214" s="189"/>
      <c r="I214" s="190"/>
      <c r="J214" s="190"/>
      <c r="K214" s="190"/>
      <c r="L214" s="190"/>
      <c r="M214" s="193"/>
      <c r="N214" s="190"/>
      <c r="O214" s="241"/>
    </row>
    <row r="215" spans="2:15" x14ac:dyDescent="0.2">
      <c r="B215" s="190"/>
      <c r="C215" s="190"/>
      <c r="D215" s="190"/>
      <c r="E215" s="194"/>
      <c r="F215" s="470"/>
      <c r="G215" s="190"/>
      <c r="H215" s="189"/>
      <c r="I215" s="190"/>
      <c r="J215" s="190"/>
      <c r="K215" s="190"/>
      <c r="L215" s="190"/>
      <c r="M215" s="193"/>
      <c r="N215" s="190"/>
      <c r="O215" s="241"/>
    </row>
    <row r="216" spans="2:15" x14ac:dyDescent="0.2">
      <c r="B216" s="190"/>
      <c r="C216" s="190"/>
      <c r="D216" s="562"/>
      <c r="E216" s="194"/>
      <c r="F216" s="470"/>
      <c r="G216" s="190"/>
      <c r="H216" s="189"/>
      <c r="I216" s="190"/>
      <c r="J216" s="190"/>
      <c r="K216" s="190"/>
      <c r="L216" s="190"/>
      <c r="M216" s="193"/>
      <c r="N216" s="190"/>
      <c r="O216" s="241"/>
    </row>
    <row r="217" spans="2:15" x14ac:dyDescent="0.2">
      <c r="B217" s="190"/>
      <c r="C217" s="190"/>
      <c r="D217" s="190"/>
      <c r="E217" s="194"/>
      <c r="F217" s="470"/>
      <c r="G217" s="190"/>
      <c r="H217" s="189"/>
      <c r="I217" s="190"/>
      <c r="J217" s="190"/>
      <c r="K217" s="190"/>
      <c r="L217" s="190"/>
      <c r="M217" s="193"/>
      <c r="N217" s="190"/>
      <c r="O217" s="241"/>
    </row>
    <row r="218" spans="2:15" x14ac:dyDescent="0.2">
      <c r="B218" s="190"/>
      <c r="C218" s="190"/>
      <c r="D218" s="190"/>
      <c r="E218" s="194"/>
      <c r="F218" s="470"/>
      <c r="G218" s="190"/>
      <c r="H218" s="189"/>
      <c r="I218" s="190"/>
      <c r="J218" s="190"/>
      <c r="K218" s="190"/>
      <c r="L218" s="190"/>
      <c r="M218" s="193"/>
      <c r="N218" s="190"/>
      <c r="O218" s="241"/>
    </row>
    <row r="219" spans="2:15" x14ac:dyDescent="0.2">
      <c r="B219" s="190"/>
      <c r="C219" s="190"/>
      <c r="D219" s="190"/>
      <c r="E219" s="194"/>
      <c r="F219" s="470"/>
      <c r="G219" s="190"/>
      <c r="H219" s="189"/>
      <c r="I219" s="190"/>
      <c r="J219" s="190"/>
      <c r="K219" s="190"/>
      <c r="L219" s="190"/>
      <c r="M219" s="193"/>
      <c r="N219" s="190"/>
      <c r="O219" s="241"/>
    </row>
    <row r="220" spans="2:15" x14ac:dyDescent="0.2">
      <c r="B220" s="190"/>
      <c r="C220" s="190"/>
      <c r="D220" s="190"/>
      <c r="E220" s="194"/>
      <c r="F220" s="470"/>
      <c r="G220" s="190"/>
      <c r="H220" s="189"/>
      <c r="I220" s="190"/>
      <c r="J220" s="190"/>
      <c r="K220" s="190"/>
      <c r="L220" s="190"/>
      <c r="M220" s="193"/>
      <c r="N220" s="190"/>
      <c r="O220" s="241"/>
    </row>
    <row r="221" spans="2:15" x14ac:dyDescent="0.2">
      <c r="B221" s="190"/>
      <c r="C221" s="190"/>
      <c r="D221" s="190"/>
      <c r="E221" s="194"/>
      <c r="F221" s="470"/>
      <c r="G221" s="190"/>
      <c r="H221" s="189"/>
      <c r="I221" s="190"/>
      <c r="J221" s="190"/>
      <c r="K221" s="190"/>
      <c r="L221" s="190"/>
      <c r="M221" s="193"/>
      <c r="N221" s="190"/>
      <c r="O221" s="241"/>
    </row>
    <row r="222" spans="2:15" x14ac:dyDescent="0.2">
      <c r="B222" s="190"/>
      <c r="C222" s="190"/>
      <c r="D222" s="190"/>
      <c r="E222" s="194"/>
      <c r="F222" s="470"/>
      <c r="G222" s="190"/>
      <c r="H222" s="189"/>
      <c r="I222" s="190"/>
      <c r="J222" s="190"/>
      <c r="K222" s="190"/>
      <c r="L222" s="190"/>
      <c r="M222" s="193"/>
      <c r="N222" s="190"/>
      <c r="O222" s="241"/>
    </row>
    <row r="223" spans="2:15" x14ac:dyDescent="0.2">
      <c r="B223" s="190"/>
      <c r="C223" s="190"/>
      <c r="D223" s="190"/>
      <c r="E223" s="194"/>
      <c r="F223" s="470"/>
      <c r="G223" s="190"/>
      <c r="H223" s="189"/>
      <c r="I223" s="190"/>
      <c r="J223" s="190"/>
      <c r="K223" s="190"/>
      <c r="L223" s="190"/>
      <c r="M223" s="193"/>
      <c r="N223" s="190"/>
      <c r="O223" s="241"/>
    </row>
    <row r="224" spans="2:15" x14ac:dyDescent="0.2">
      <c r="B224" s="190"/>
      <c r="C224" s="190"/>
      <c r="D224" s="190"/>
      <c r="E224" s="194"/>
      <c r="F224" s="470"/>
      <c r="G224" s="190"/>
      <c r="H224" s="189"/>
      <c r="I224" s="190"/>
      <c r="J224" s="190"/>
      <c r="K224" s="190"/>
      <c r="L224" s="190"/>
      <c r="M224" s="193"/>
      <c r="N224" s="190"/>
      <c r="O224" s="241"/>
    </row>
    <row r="225" spans="2:15" x14ac:dyDescent="0.2">
      <c r="B225" s="190"/>
      <c r="C225" s="190"/>
      <c r="D225" s="190"/>
      <c r="E225" s="194"/>
      <c r="F225" s="470"/>
      <c r="G225" s="190"/>
      <c r="H225" s="189"/>
      <c r="I225" s="190"/>
      <c r="J225" s="190"/>
      <c r="K225" s="190"/>
      <c r="L225" s="190"/>
      <c r="M225" s="190"/>
      <c r="N225" s="563"/>
      <c r="O225" s="241"/>
    </row>
    <row r="226" spans="2:15" x14ac:dyDescent="0.2">
      <c r="B226" s="190"/>
      <c r="C226" s="190"/>
      <c r="D226" s="190"/>
      <c r="E226" s="194"/>
      <c r="F226" s="564"/>
      <c r="G226" s="190"/>
      <c r="H226" s="189"/>
      <c r="I226" s="190"/>
      <c r="J226" s="190"/>
      <c r="K226" s="190"/>
      <c r="L226" s="190"/>
      <c r="M226" s="193"/>
      <c r="N226" s="190"/>
      <c r="O226" s="241"/>
    </row>
    <row r="227" spans="2:15" x14ac:dyDescent="0.2">
      <c r="B227" s="190"/>
      <c r="C227" s="190"/>
      <c r="D227" s="190"/>
      <c r="E227" s="194"/>
      <c r="F227" s="470"/>
      <c r="G227" s="190"/>
      <c r="H227" s="189"/>
      <c r="I227" s="190"/>
      <c r="J227" s="190"/>
      <c r="K227" s="190"/>
      <c r="L227" s="190"/>
      <c r="M227" s="193"/>
      <c r="N227" s="190"/>
      <c r="O227" s="241"/>
    </row>
    <row r="228" spans="2:15" x14ac:dyDescent="0.2">
      <c r="B228" s="190"/>
      <c r="C228" s="190"/>
      <c r="D228" s="190"/>
      <c r="E228" s="194"/>
      <c r="F228" s="470"/>
      <c r="G228" s="190"/>
      <c r="H228" s="189"/>
      <c r="I228" s="190"/>
      <c r="J228" s="190"/>
      <c r="K228" s="190"/>
      <c r="L228" s="190"/>
      <c r="M228" s="193"/>
      <c r="N228" s="190"/>
      <c r="O228" s="241"/>
    </row>
    <row r="229" spans="2:15" x14ac:dyDescent="0.2">
      <c r="B229" s="190"/>
      <c r="C229" s="190"/>
      <c r="D229" s="190"/>
      <c r="E229" s="194"/>
      <c r="F229" s="470"/>
      <c r="G229" s="190"/>
      <c r="H229" s="189"/>
      <c r="I229" s="190"/>
      <c r="J229" s="190"/>
      <c r="K229" s="190"/>
      <c r="L229" s="190"/>
      <c r="M229" s="193"/>
      <c r="N229" s="190"/>
      <c r="O229" s="241"/>
    </row>
    <row r="230" spans="2:15" x14ac:dyDescent="0.2">
      <c r="B230" s="190"/>
      <c r="C230" s="190"/>
      <c r="D230" s="190"/>
      <c r="E230" s="194"/>
      <c r="F230" s="470"/>
      <c r="G230" s="190"/>
      <c r="H230" s="189"/>
      <c r="I230" s="190"/>
      <c r="J230" s="190"/>
      <c r="K230" s="190"/>
      <c r="L230" s="190"/>
      <c r="M230" s="193"/>
      <c r="N230" s="190"/>
      <c r="O230" s="241"/>
    </row>
    <row r="231" spans="2:15" x14ac:dyDescent="0.2">
      <c r="B231" s="190"/>
      <c r="C231" s="190"/>
      <c r="D231" s="562"/>
      <c r="E231" s="194"/>
      <c r="F231" s="470"/>
      <c r="G231" s="190"/>
      <c r="H231" s="189"/>
      <c r="I231" s="190"/>
      <c r="J231" s="190"/>
      <c r="K231" s="190"/>
      <c r="L231" s="190"/>
      <c r="M231" s="193"/>
      <c r="N231" s="190"/>
      <c r="O231" s="241"/>
    </row>
    <row r="232" spans="2:15" x14ac:dyDescent="0.2">
      <c r="B232" s="190"/>
      <c r="C232" s="190"/>
      <c r="D232" s="190"/>
      <c r="E232" s="194"/>
      <c r="F232" s="564"/>
      <c r="G232" s="190"/>
      <c r="H232" s="189"/>
      <c r="I232" s="190"/>
      <c r="J232" s="190"/>
      <c r="K232" s="190"/>
      <c r="L232" s="190"/>
      <c r="M232" s="193"/>
      <c r="N232" s="190"/>
      <c r="O232" s="241"/>
    </row>
    <row r="233" spans="2:15" x14ac:dyDescent="0.2">
      <c r="B233" s="190"/>
      <c r="C233" s="190"/>
      <c r="D233" s="190"/>
      <c r="E233" s="194"/>
      <c r="F233" s="470"/>
      <c r="G233" s="190"/>
      <c r="H233" s="189"/>
      <c r="I233" s="190"/>
      <c r="J233" s="190"/>
      <c r="K233" s="190"/>
      <c r="L233" s="190"/>
      <c r="M233" s="193"/>
      <c r="N233" s="190"/>
      <c r="O233" s="241"/>
    </row>
    <row r="234" spans="2:15" x14ac:dyDescent="0.2">
      <c r="B234" s="190"/>
      <c r="C234" s="190"/>
      <c r="D234" s="562"/>
      <c r="E234" s="194"/>
      <c r="F234" s="470"/>
      <c r="G234" s="190"/>
      <c r="H234" s="189"/>
      <c r="I234" s="190"/>
      <c r="J234" s="190"/>
      <c r="K234" s="190"/>
      <c r="L234" s="190"/>
      <c r="M234" s="193"/>
      <c r="N234" s="190"/>
      <c r="O234" s="241"/>
    </row>
    <row r="235" spans="2:15" x14ac:dyDescent="0.2">
      <c r="B235" s="190"/>
      <c r="C235" s="190"/>
      <c r="D235" s="562"/>
      <c r="E235" s="194"/>
      <c r="F235" s="470"/>
      <c r="G235" s="190"/>
      <c r="H235" s="189"/>
      <c r="I235" s="190"/>
      <c r="J235" s="190"/>
      <c r="K235" s="190"/>
      <c r="L235" s="190"/>
      <c r="M235" s="193"/>
      <c r="N235" s="190"/>
      <c r="O235" s="241"/>
    </row>
    <row r="236" spans="2:15" x14ac:dyDescent="0.2">
      <c r="B236" s="190"/>
      <c r="C236" s="190"/>
      <c r="D236" s="190"/>
      <c r="E236" s="194"/>
      <c r="F236" s="470"/>
      <c r="G236" s="190"/>
      <c r="H236" s="189"/>
      <c r="I236" s="190"/>
      <c r="J236" s="190"/>
      <c r="K236" s="190"/>
      <c r="L236" s="190"/>
      <c r="M236" s="193"/>
      <c r="N236" s="190"/>
      <c r="O236" s="241"/>
    </row>
    <row r="237" spans="2:15" x14ac:dyDescent="0.2">
      <c r="B237" s="190"/>
      <c r="C237" s="190"/>
      <c r="D237" s="190"/>
      <c r="E237" s="194"/>
      <c r="F237" s="564"/>
      <c r="G237" s="190"/>
      <c r="H237" s="189"/>
      <c r="I237" s="190"/>
      <c r="J237" s="190"/>
      <c r="K237" s="190"/>
      <c r="L237" s="190"/>
      <c r="M237" s="193"/>
      <c r="N237" s="190"/>
      <c r="O237" s="241"/>
    </row>
    <row r="238" spans="2:15" x14ac:dyDescent="0.2">
      <c r="B238" s="190"/>
      <c r="C238" s="190"/>
      <c r="D238" s="190"/>
      <c r="E238" s="194"/>
      <c r="F238" s="564"/>
      <c r="G238" s="190"/>
      <c r="H238" s="189"/>
      <c r="I238" s="190"/>
      <c r="J238" s="190"/>
      <c r="K238" s="190"/>
      <c r="L238" s="190"/>
      <c r="M238" s="193"/>
      <c r="N238" s="190"/>
      <c r="O238" s="241"/>
    </row>
    <row r="239" spans="2:15" x14ac:dyDescent="0.2">
      <c r="B239" s="190"/>
      <c r="C239" s="190"/>
      <c r="D239" s="190"/>
      <c r="E239" s="194"/>
      <c r="F239" s="564"/>
      <c r="G239" s="190"/>
      <c r="H239" s="189"/>
      <c r="I239" s="190"/>
      <c r="J239" s="190"/>
      <c r="K239" s="190"/>
      <c r="L239" s="190"/>
      <c r="M239" s="193"/>
      <c r="N239" s="190"/>
      <c r="O239" s="241"/>
    </row>
    <row r="240" spans="2:15" x14ac:dyDescent="0.2">
      <c r="B240" s="190"/>
      <c r="C240" s="190"/>
      <c r="D240" s="190"/>
      <c r="E240" s="194"/>
      <c r="F240" s="470"/>
      <c r="G240" s="190"/>
      <c r="H240" s="189"/>
      <c r="I240" s="190"/>
      <c r="J240" s="190"/>
      <c r="K240" s="190"/>
      <c r="L240" s="190"/>
      <c r="M240" s="193"/>
      <c r="N240" s="190"/>
      <c r="O240" s="241"/>
    </row>
    <row r="241" spans="2:15" x14ac:dyDescent="0.2">
      <c r="B241" s="190"/>
      <c r="C241" s="190"/>
      <c r="D241" s="190"/>
      <c r="E241" s="194"/>
      <c r="F241" s="564"/>
      <c r="G241" s="190"/>
      <c r="H241" s="189"/>
      <c r="I241" s="190"/>
      <c r="J241" s="190"/>
      <c r="K241" s="190"/>
      <c r="L241" s="190"/>
      <c r="M241" s="193"/>
      <c r="N241" s="190"/>
      <c r="O241" s="241"/>
    </row>
    <row r="242" spans="2:15" x14ac:dyDescent="0.2">
      <c r="B242" s="190"/>
      <c r="C242" s="190"/>
      <c r="D242" s="190"/>
      <c r="E242" s="194"/>
      <c r="F242" s="470"/>
      <c r="G242" s="190"/>
      <c r="H242" s="189"/>
      <c r="I242" s="190"/>
      <c r="J242" s="190"/>
      <c r="K242" s="190"/>
      <c r="L242" s="190"/>
      <c r="M242" s="190"/>
      <c r="N242" s="190"/>
      <c r="O242" s="241"/>
    </row>
    <row r="243" spans="2:15" x14ac:dyDescent="0.2">
      <c r="B243" s="190"/>
      <c r="C243" s="190"/>
      <c r="D243" s="190"/>
      <c r="E243" s="194"/>
      <c r="F243" s="564"/>
      <c r="G243" s="190"/>
      <c r="H243" s="189"/>
      <c r="I243" s="190"/>
      <c r="J243" s="190"/>
      <c r="K243" s="190"/>
      <c r="L243" s="190"/>
      <c r="M243" s="193"/>
      <c r="N243" s="190"/>
      <c r="O243" s="241"/>
    </row>
    <row r="244" spans="2:15" x14ac:dyDescent="0.2">
      <c r="B244" s="190"/>
      <c r="C244" s="190"/>
      <c r="D244" s="190"/>
      <c r="E244" s="194"/>
      <c r="F244" s="564"/>
      <c r="G244" s="190"/>
      <c r="H244" s="189"/>
      <c r="I244" s="190"/>
      <c r="J244" s="190"/>
      <c r="K244" s="190"/>
      <c r="L244" s="190"/>
      <c r="M244" s="193"/>
      <c r="N244" s="190"/>
      <c r="O244" s="241"/>
    </row>
    <row r="245" spans="2:15" x14ac:dyDescent="0.2">
      <c r="B245" s="190"/>
      <c r="C245" s="190"/>
      <c r="D245" s="190"/>
      <c r="E245" s="194"/>
      <c r="F245" s="564"/>
      <c r="G245" s="190"/>
      <c r="H245" s="189"/>
      <c r="I245" s="190"/>
      <c r="J245" s="190"/>
      <c r="K245" s="190"/>
      <c r="L245" s="190"/>
      <c r="M245" s="193"/>
      <c r="N245" s="190"/>
      <c r="O245" s="241"/>
    </row>
    <row r="246" spans="2:15" x14ac:dyDescent="0.2">
      <c r="B246" s="190"/>
      <c r="C246" s="190"/>
      <c r="D246" s="190"/>
      <c r="E246" s="194"/>
      <c r="F246" s="564"/>
      <c r="G246" s="190"/>
      <c r="H246" s="189"/>
      <c r="I246" s="190"/>
      <c r="J246" s="190"/>
      <c r="K246" s="190"/>
      <c r="L246" s="190"/>
      <c r="M246" s="193"/>
      <c r="N246" s="190"/>
      <c r="O246" s="241"/>
    </row>
    <row r="247" spans="2:15" x14ac:dyDescent="0.2">
      <c r="B247" s="190"/>
      <c r="C247" s="190"/>
      <c r="D247" s="190"/>
      <c r="E247" s="194"/>
      <c r="F247" s="470"/>
      <c r="G247" s="190"/>
      <c r="H247" s="189"/>
      <c r="I247" s="190"/>
      <c r="J247" s="190"/>
      <c r="K247" s="190"/>
      <c r="L247" s="190"/>
      <c r="M247" s="193"/>
      <c r="N247" s="190"/>
      <c r="O247" s="241"/>
    </row>
    <row r="248" spans="2:15" x14ac:dyDescent="0.2">
      <c r="B248" s="190"/>
      <c r="C248" s="190"/>
      <c r="D248" s="190"/>
      <c r="E248" s="194"/>
      <c r="F248" s="564"/>
      <c r="G248" s="190"/>
      <c r="H248" s="189"/>
      <c r="I248" s="190"/>
      <c r="J248" s="190"/>
      <c r="K248" s="190"/>
      <c r="L248" s="190"/>
      <c r="M248" s="193"/>
      <c r="N248" s="190"/>
      <c r="O248" s="241"/>
    </row>
    <row r="249" spans="2:15" x14ac:dyDescent="0.2">
      <c r="B249" s="190"/>
      <c r="C249" s="190"/>
      <c r="D249" s="190"/>
      <c r="E249" s="194"/>
      <c r="F249" s="564"/>
      <c r="G249" s="190"/>
      <c r="H249" s="189"/>
      <c r="I249" s="190"/>
      <c r="J249" s="190"/>
      <c r="K249" s="190"/>
      <c r="L249" s="190"/>
      <c r="M249" s="193"/>
      <c r="N249" s="190"/>
      <c r="O249" s="241"/>
    </row>
    <row r="250" spans="2:15" x14ac:dyDescent="0.2">
      <c r="B250" s="190"/>
      <c r="C250" s="190"/>
      <c r="D250" s="190"/>
      <c r="E250" s="194"/>
      <c r="F250" s="564"/>
      <c r="G250" s="190"/>
      <c r="H250" s="189"/>
      <c r="I250" s="190"/>
      <c r="J250" s="190"/>
      <c r="K250" s="190"/>
      <c r="L250" s="190"/>
      <c r="M250" s="193"/>
      <c r="N250" s="190"/>
      <c r="O250" s="241"/>
    </row>
    <row r="251" spans="2:15" x14ac:dyDescent="0.2">
      <c r="B251" s="565"/>
      <c r="C251" s="565"/>
      <c r="D251" s="565"/>
      <c r="E251" s="566"/>
      <c r="F251" s="470"/>
      <c r="G251" s="190"/>
      <c r="H251" s="189"/>
      <c r="I251" s="190"/>
      <c r="J251" s="190"/>
      <c r="K251" s="190"/>
      <c r="L251" s="190"/>
      <c r="M251" s="190"/>
      <c r="N251" s="190"/>
      <c r="O251" s="241"/>
    </row>
    <row r="252" spans="2:15" x14ac:dyDescent="0.2">
      <c r="B252" s="190"/>
      <c r="C252" s="190"/>
      <c r="D252" s="190"/>
      <c r="E252" s="194"/>
      <c r="F252" s="470"/>
      <c r="G252" s="190"/>
      <c r="H252" s="189"/>
      <c r="I252" s="190"/>
      <c r="J252" s="190"/>
      <c r="K252" s="190"/>
      <c r="L252" s="190"/>
      <c r="M252" s="193"/>
      <c r="N252" s="190"/>
      <c r="O252" s="241"/>
    </row>
    <row r="253" spans="2:15" x14ac:dyDescent="0.2">
      <c r="B253" s="190"/>
      <c r="C253" s="190"/>
      <c r="D253" s="190"/>
      <c r="E253" s="194"/>
      <c r="F253" s="470"/>
      <c r="G253" s="190"/>
      <c r="H253" s="189"/>
      <c r="I253" s="190"/>
      <c r="J253" s="190"/>
      <c r="K253" s="190"/>
      <c r="L253" s="190"/>
      <c r="M253" s="193"/>
      <c r="N253" s="190"/>
      <c r="O253" s="241"/>
    </row>
    <row r="254" spans="2:15" x14ac:dyDescent="0.2">
      <c r="B254" s="567"/>
      <c r="C254" s="567"/>
      <c r="D254" s="567"/>
      <c r="E254" s="568"/>
      <c r="F254" s="470"/>
      <c r="G254" s="567"/>
      <c r="H254" s="567"/>
      <c r="I254" s="567"/>
      <c r="J254" s="567"/>
      <c r="K254" s="567"/>
      <c r="L254" s="567"/>
      <c r="M254" s="567"/>
      <c r="N254" s="190"/>
      <c r="O254" s="567"/>
    </row>
    <row r="255" spans="2:15" x14ac:dyDescent="0.2">
      <c r="B255" s="190"/>
      <c r="C255" s="190"/>
      <c r="D255" s="190"/>
      <c r="E255" s="194"/>
      <c r="F255" s="470"/>
      <c r="G255" s="190"/>
      <c r="H255" s="189"/>
      <c r="I255" s="190"/>
      <c r="J255" s="190"/>
      <c r="K255" s="190"/>
      <c r="L255" s="190"/>
      <c r="M255" s="193"/>
      <c r="N255" s="190"/>
      <c r="O255" s="241"/>
    </row>
    <row r="256" spans="2:15" x14ac:dyDescent="0.2">
      <c r="B256" s="190"/>
      <c r="C256" s="190"/>
      <c r="D256" s="190"/>
      <c r="E256" s="194"/>
      <c r="F256" s="470"/>
      <c r="G256" s="190"/>
      <c r="H256" s="189"/>
      <c r="I256" s="190"/>
      <c r="J256" s="190"/>
      <c r="K256" s="190"/>
      <c r="L256" s="190"/>
      <c r="M256" s="193"/>
      <c r="N256" s="190"/>
      <c r="O256" s="241"/>
    </row>
    <row r="257" spans="2:15" x14ac:dyDescent="0.2">
      <c r="B257" s="567"/>
      <c r="C257" s="567"/>
      <c r="D257" s="567"/>
      <c r="E257" s="568"/>
      <c r="F257" s="470"/>
      <c r="G257" s="567"/>
      <c r="H257" s="567"/>
      <c r="I257" s="567"/>
      <c r="J257" s="567"/>
      <c r="K257" s="567"/>
      <c r="L257" s="567"/>
      <c r="M257" s="567"/>
      <c r="N257" s="190"/>
      <c r="O257" s="567"/>
    </row>
    <row r="269" spans="2:15" x14ac:dyDescent="0.2">
      <c r="B269" s="201"/>
      <c r="C269" s="201"/>
      <c r="D269" s="201"/>
      <c r="E269" s="206"/>
      <c r="F269" s="202"/>
      <c r="G269" s="203"/>
      <c r="H269" s="189"/>
      <c r="I269" s="190"/>
      <c r="J269" s="190"/>
      <c r="K269" s="190"/>
      <c r="L269" s="190"/>
      <c r="M269" s="190"/>
      <c r="N269" s="190"/>
      <c r="O269" s="194"/>
    </row>
    <row r="270" spans="2:15" x14ac:dyDescent="0.2">
      <c r="B270" s="201"/>
      <c r="C270" s="201"/>
      <c r="D270" s="201"/>
      <c r="E270" s="206"/>
      <c r="F270" s="202"/>
      <c r="G270" s="203"/>
      <c r="H270" s="203"/>
      <c r="I270" s="204"/>
      <c r="J270" s="205"/>
      <c r="K270" s="205"/>
      <c r="L270" s="205"/>
      <c r="M270" s="205"/>
      <c r="N270" s="205"/>
      <c r="O270" s="206"/>
    </row>
    <row r="271" spans="2:15" x14ac:dyDescent="0.2">
      <c r="B271" s="201"/>
      <c r="C271" s="201"/>
      <c r="D271" s="201"/>
      <c r="E271" s="206"/>
      <c r="F271" s="202"/>
      <c r="G271" s="203"/>
      <c r="H271" s="203"/>
      <c r="I271" s="204"/>
      <c r="J271" s="205"/>
      <c r="K271" s="205"/>
      <c r="L271" s="205"/>
      <c r="M271" s="205"/>
      <c r="N271" s="205"/>
      <c r="O271" s="206"/>
    </row>
    <row r="272" spans="2:15" x14ac:dyDescent="0.2">
      <c r="B272" s="201"/>
      <c r="C272" s="201"/>
      <c r="D272" s="201"/>
      <c r="E272" s="206"/>
      <c r="F272" s="202"/>
      <c r="G272" s="203"/>
      <c r="H272" s="203"/>
      <c r="I272" s="204"/>
      <c r="J272" s="205"/>
      <c r="K272" s="205"/>
      <c r="L272" s="205"/>
      <c r="M272" s="205"/>
      <c r="N272" s="205"/>
      <c r="O272" s="206"/>
    </row>
    <row r="273" spans="2:15" x14ac:dyDescent="0.2">
      <c r="B273" s="201"/>
      <c r="C273" s="201"/>
      <c r="D273" s="201"/>
      <c r="E273" s="206"/>
      <c r="F273" s="202"/>
      <c r="G273" s="203"/>
      <c r="H273" s="203"/>
      <c r="I273" s="204"/>
      <c r="J273" s="205"/>
      <c r="K273" s="205"/>
      <c r="L273" s="205"/>
      <c r="M273" s="205"/>
      <c r="N273" s="205"/>
      <c r="O273" s="206"/>
    </row>
    <row r="274" spans="2:15" x14ac:dyDescent="0.2">
      <c r="B274" s="201"/>
      <c r="C274" s="201"/>
      <c r="D274" s="201"/>
      <c r="E274" s="206"/>
      <c r="F274" s="202"/>
      <c r="G274" s="203"/>
      <c r="H274" s="203"/>
      <c r="I274" s="204"/>
      <c r="J274" s="205"/>
      <c r="K274" s="205"/>
      <c r="L274" s="205"/>
      <c r="M274" s="205"/>
      <c r="N274" s="205"/>
      <c r="O274" s="206"/>
    </row>
  </sheetData>
  <sortState ref="A39:O71">
    <sortCondition descending="1" ref="N39:N71"/>
    <sortCondition ref="B39:B71"/>
  </sortState>
  <mergeCells count="1">
    <mergeCell ref="A1:O2"/>
  </mergeCells>
  <pageMargins left="0.19685039370078741" right="0.19685039370078741" top="0.39370078740157483" bottom="0.39370078740157483" header="0.51181102362204722" footer="0.51181102362204722"/>
  <pageSetup scale="79" orientation="landscape" horizontalDpi="1200" verticalDpi="1200" r:id="rId1"/>
  <headerFooter alignWithMargins="0"/>
  <rowBreaks count="2" manualBreakCount="2">
    <brk id="60" max="13" man="1"/>
    <brk id="103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134"/>
  <sheetViews>
    <sheetView zoomScale="110" zoomScaleNormal="110" workbookViewId="0">
      <selection activeCell="K8" sqref="K8"/>
    </sheetView>
  </sheetViews>
  <sheetFormatPr baseColWidth="10" defaultColWidth="11.42578125" defaultRowHeight="12.75" x14ac:dyDescent="0.2"/>
  <cols>
    <col min="1" max="1" width="4.28515625" style="110" customWidth="1"/>
    <col min="2" max="2" width="16.5703125" style="110" customWidth="1"/>
    <col min="3" max="3" width="17" style="110" customWidth="1"/>
    <col min="4" max="4" width="11.42578125" style="110"/>
    <col min="5" max="5" width="19.7109375" style="261" customWidth="1"/>
    <col min="6" max="9" width="11.42578125" style="110"/>
    <col min="10" max="16" width="11.42578125" style="110" customWidth="1"/>
    <col min="17" max="17" width="13.42578125" style="278" customWidth="1"/>
    <col min="18" max="18" width="13.85546875" style="110" customWidth="1"/>
    <col min="19" max="19" width="21.5703125" style="110" bestFit="1" customWidth="1"/>
    <col min="20" max="16384" width="11.42578125" style="110"/>
  </cols>
  <sheetData>
    <row r="1" spans="1:17" x14ac:dyDescent="0.2">
      <c r="B1" s="867" t="s">
        <v>810</v>
      </c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9"/>
    </row>
    <row r="2" spans="1:17" x14ac:dyDescent="0.2">
      <c r="B2" s="870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2"/>
    </row>
    <row r="3" spans="1:17" x14ac:dyDescent="0.2">
      <c r="B3" s="111"/>
      <c r="C3" s="111"/>
      <c r="D3" s="111"/>
      <c r="E3" s="259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277"/>
    </row>
    <row r="4" spans="1:17" x14ac:dyDescent="0.2">
      <c r="B4" s="379"/>
      <c r="C4" s="875" t="s">
        <v>770</v>
      </c>
      <c r="D4" s="875"/>
      <c r="E4" s="259"/>
      <c r="F4" s="37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x14ac:dyDescent="0.2">
      <c r="B5" s="114"/>
      <c r="C5" s="372" t="s">
        <v>0</v>
      </c>
      <c r="D5" s="372"/>
      <c r="E5" s="373"/>
      <c r="F5" s="374"/>
      <c r="G5" s="115"/>
      <c r="H5" s="115"/>
      <c r="J5" s="116" t="s">
        <v>2</v>
      </c>
      <c r="K5" s="450" t="s">
        <v>930</v>
      </c>
      <c r="L5" s="117"/>
      <c r="M5" s="117"/>
      <c r="N5" s="117"/>
      <c r="O5" s="117"/>
      <c r="P5" s="117"/>
    </row>
    <row r="6" spans="1:17" x14ac:dyDescent="0.2">
      <c r="B6" s="139"/>
      <c r="C6" s="862" t="s">
        <v>1</v>
      </c>
      <c r="D6" s="862"/>
      <c r="E6" s="862"/>
      <c r="F6" s="375"/>
      <c r="G6" s="115"/>
      <c r="H6" s="115"/>
      <c r="J6" s="115"/>
      <c r="K6" s="117"/>
      <c r="L6" s="117"/>
      <c r="M6" s="117"/>
      <c r="N6" s="117"/>
      <c r="O6" s="117"/>
      <c r="P6" s="117"/>
    </row>
    <row r="7" spans="1:17" x14ac:dyDescent="0.2">
      <c r="B7" s="158"/>
      <c r="C7" s="873" t="s">
        <v>112</v>
      </c>
      <c r="D7" s="862"/>
      <c r="E7" s="862"/>
      <c r="F7" s="874"/>
      <c r="G7" s="118"/>
      <c r="H7" s="118"/>
      <c r="I7" s="113"/>
      <c r="J7" s="39" t="s">
        <v>706</v>
      </c>
      <c r="K7" s="367">
        <v>42831</v>
      </c>
      <c r="L7" s="367"/>
      <c r="M7" s="367"/>
      <c r="N7" s="367"/>
      <c r="O7" s="112"/>
      <c r="P7" s="112"/>
      <c r="Q7" s="113"/>
    </row>
    <row r="8" spans="1:17" x14ac:dyDescent="0.2">
      <c r="B8" s="217"/>
      <c r="C8" s="376" t="s">
        <v>361</v>
      </c>
      <c r="D8" s="376"/>
      <c r="E8" s="377"/>
      <c r="F8" s="378"/>
      <c r="G8" s="120"/>
      <c r="H8" s="120"/>
      <c r="I8" s="113"/>
      <c r="J8" s="113"/>
      <c r="K8" s="113"/>
      <c r="L8" s="113"/>
      <c r="M8" s="113"/>
      <c r="N8" s="113"/>
      <c r="O8" s="112"/>
      <c r="P8" s="112"/>
      <c r="Q8" s="113"/>
    </row>
    <row r="9" spans="1:17" x14ac:dyDescent="0.2">
      <c r="B9" s="119"/>
      <c r="C9" s="376"/>
      <c r="D9" s="376"/>
      <c r="E9" s="377"/>
      <c r="F9" s="378"/>
      <c r="G9" s="120"/>
      <c r="H9" s="120"/>
      <c r="I9" s="113"/>
      <c r="J9" s="113"/>
      <c r="K9" s="113"/>
      <c r="L9" s="113"/>
      <c r="M9" s="113"/>
      <c r="N9" s="113"/>
      <c r="O9" s="112"/>
      <c r="P9" s="112"/>
      <c r="Q9" s="113"/>
    </row>
    <row r="10" spans="1:17" x14ac:dyDescent="0.2">
      <c r="A10" s="661"/>
      <c r="B10" s="121" t="s">
        <v>4</v>
      </c>
      <c r="C10" s="121" t="s">
        <v>5</v>
      </c>
      <c r="D10" s="121" t="s">
        <v>140</v>
      </c>
      <c r="E10" s="121" t="s">
        <v>6</v>
      </c>
      <c r="F10" s="121" t="s">
        <v>10</v>
      </c>
      <c r="G10" s="121" t="s">
        <v>807</v>
      </c>
      <c r="H10" s="385" t="s">
        <v>808</v>
      </c>
      <c r="I10" s="122" t="s">
        <v>236</v>
      </c>
      <c r="J10" s="385" t="s">
        <v>809</v>
      </c>
      <c r="K10" s="385" t="s">
        <v>811</v>
      </c>
      <c r="L10" s="385" t="s">
        <v>812</v>
      </c>
      <c r="M10" s="385" t="s">
        <v>813</v>
      </c>
      <c r="N10" s="121" t="s">
        <v>108</v>
      </c>
      <c r="O10" s="121" t="s">
        <v>7</v>
      </c>
      <c r="P10" s="121"/>
      <c r="Q10" s="121" t="s">
        <v>166</v>
      </c>
    </row>
    <row r="11" spans="1:17" x14ac:dyDescent="0.2">
      <c r="A11" s="661"/>
      <c r="B11" s="123"/>
      <c r="C11" s="124"/>
      <c r="D11" s="121" t="s">
        <v>141</v>
      </c>
      <c r="E11" s="121" t="s">
        <v>109</v>
      </c>
      <c r="F11" s="121" t="s">
        <v>110</v>
      </c>
      <c r="G11" s="121" t="s">
        <v>304</v>
      </c>
      <c r="H11" s="385" t="s">
        <v>304</v>
      </c>
      <c r="I11" s="122" t="s">
        <v>304</v>
      </c>
      <c r="J11" s="385" t="s">
        <v>304</v>
      </c>
      <c r="K11" s="385" t="s">
        <v>304</v>
      </c>
      <c r="L11" s="385" t="s">
        <v>304</v>
      </c>
      <c r="M11" s="385" t="s">
        <v>304</v>
      </c>
      <c r="N11" s="121" t="s">
        <v>304</v>
      </c>
      <c r="O11" s="121"/>
      <c r="P11" s="121"/>
      <c r="Q11" s="121"/>
    </row>
    <row r="12" spans="1:17" x14ac:dyDescent="0.2">
      <c r="A12" s="662"/>
      <c r="B12" s="125"/>
      <c r="C12" s="126"/>
      <c r="D12" s="126"/>
      <c r="E12" s="127"/>
      <c r="F12" s="156"/>
      <c r="G12" s="127"/>
      <c r="H12" s="127"/>
      <c r="I12" s="128"/>
      <c r="J12" s="127"/>
      <c r="K12" s="127"/>
      <c r="L12" s="127"/>
      <c r="M12" s="127"/>
      <c r="N12" s="128"/>
      <c r="O12" s="127"/>
      <c r="P12" s="127"/>
      <c r="Q12" s="127"/>
    </row>
    <row r="13" spans="1:17" x14ac:dyDescent="0.2">
      <c r="A13" s="651"/>
      <c r="B13" s="91"/>
      <c r="C13" s="91"/>
      <c r="D13" s="91"/>
      <c r="E13" s="89"/>
      <c r="F13" s="109" t="s">
        <v>209</v>
      </c>
      <c r="G13" s="106"/>
      <c r="H13" s="91"/>
      <c r="I13" s="100"/>
      <c r="J13" s="91"/>
      <c r="K13" s="91"/>
      <c r="L13" s="91"/>
      <c r="M13" s="91"/>
      <c r="N13" s="100"/>
      <c r="O13" s="100">
        <f>SUM(G13:I13)</f>
        <v>0</v>
      </c>
      <c r="P13" s="100"/>
      <c r="Q13" s="215"/>
    </row>
    <row r="14" spans="1:17" x14ac:dyDescent="0.2">
      <c r="A14" s="653"/>
      <c r="B14" s="49"/>
      <c r="C14" s="49"/>
      <c r="D14" s="49"/>
      <c r="E14" s="81"/>
      <c r="F14" s="49"/>
      <c r="G14" s="49"/>
      <c r="H14" s="49"/>
      <c r="I14" s="49"/>
      <c r="J14" s="49"/>
      <c r="K14" s="49"/>
      <c r="L14" s="49"/>
      <c r="M14" s="49"/>
      <c r="N14" s="49"/>
      <c r="O14" s="46"/>
      <c r="P14" s="46"/>
      <c r="Q14" s="280"/>
    </row>
    <row r="15" spans="1:17" x14ac:dyDescent="0.2">
      <c r="A15" s="749">
        <v>1</v>
      </c>
      <c r="B15" s="144" t="s">
        <v>30</v>
      </c>
      <c r="C15" s="144" t="s">
        <v>96</v>
      </c>
      <c r="D15" s="144" t="s">
        <v>825</v>
      </c>
      <c r="E15" s="145" t="s">
        <v>13</v>
      </c>
      <c r="F15" s="414" t="s">
        <v>189</v>
      </c>
      <c r="G15" s="106"/>
      <c r="H15" s="91">
        <v>200</v>
      </c>
      <c r="I15" s="100">
        <v>0</v>
      </c>
      <c r="J15" s="91">
        <v>200</v>
      </c>
      <c r="K15" s="91"/>
      <c r="L15" s="91"/>
      <c r="M15" s="91"/>
      <c r="N15" s="100">
        <v>400</v>
      </c>
      <c r="O15" s="100">
        <f>(SUM(G15,I15,N15)+(LARGE((H15,J15:M15),1))+(LARGE((H51,J15:M15),2)))</f>
        <v>725</v>
      </c>
      <c r="P15" s="748" t="s">
        <v>1506</v>
      </c>
      <c r="Q15" s="215"/>
    </row>
    <row r="16" spans="1:17" s="177" customFormat="1" x14ac:dyDescent="0.2">
      <c r="A16" s="749">
        <v>2</v>
      </c>
      <c r="B16" s="144" t="s">
        <v>849</v>
      </c>
      <c r="C16" s="144" t="s">
        <v>850</v>
      </c>
      <c r="D16" s="144" t="s">
        <v>830</v>
      </c>
      <c r="E16" s="145" t="s">
        <v>16</v>
      </c>
      <c r="F16" s="414" t="s">
        <v>189</v>
      </c>
      <c r="G16" s="106"/>
      <c r="H16" s="91">
        <v>0</v>
      </c>
      <c r="I16" s="100"/>
      <c r="J16" s="91"/>
      <c r="K16" s="91"/>
      <c r="L16" s="91"/>
      <c r="M16" s="91"/>
      <c r="N16" s="100">
        <v>325</v>
      </c>
      <c r="O16" s="100">
        <f>SUM(G16:N16)</f>
        <v>325</v>
      </c>
      <c r="P16" s="748" t="s">
        <v>1506</v>
      </c>
      <c r="Q16" s="215"/>
    </row>
    <row r="17" spans="1:19" s="177" customFormat="1" x14ac:dyDescent="0.2">
      <c r="A17" s="652">
        <v>3</v>
      </c>
      <c r="B17" s="144" t="s">
        <v>1134</v>
      </c>
      <c r="C17" s="144" t="s">
        <v>1451</v>
      </c>
      <c r="D17" s="144" t="s">
        <v>860</v>
      </c>
      <c r="E17" s="145" t="s">
        <v>661</v>
      </c>
      <c r="F17" s="414" t="s">
        <v>189</v>
      </c>
      <c r="G17" s="106"/>
      <c r="H17" s="91"/>
      <c r="I17" s="100"/>
      <c r="J17" s="91"/>
      <c r="K17" s="91"/>
      <c r="L17" s="91"/>
      <c r="M17" s="91">
        <v>200</v>
      </c>
      <c r="N17" s="100"/>
      <c r="O17" s="100">
        <f>SUM(G17:M17)</f>
        <v>200</v>
      </c>
      <c r="P17" s="215" t="s">
        <v>1507</v>
      </c>
      <c r="Q17" s="215" t="s">
        <v>1507</v>
      </c>
    </row>
    <row r="18" spans="1:19" s="177" customFormat="1" x14ac:dyDescent="0.2">
      <c r="A18" s="652"/>
      <c r="B18" s="91" t="s">
        <v>1505</v>
      </c>
      <c r="C18" s="91" t="s">
        <v>355</v>
      </c>
      <c r="D18" s="421"/>
      <c r="E18" s="89" t="s">
        <v>490</v>
      </c>
      <c r="F18" s="109" t="s">
        <v>189</v>
      </c>
      <c r="G18" s="106"/>
      <c r="H18" s="91"/>
      <c r="I18" s="100"/>
      <c r="J18" s="91"/>
      <c r="K18" s="91"/>
      <c r="L18" s="91"/>
      <c r="M18" s="91"/>
      <c r="N18" s="100">
        <v>0</v>
      </c>
      <c r="O18" s="100">
        <f>SUM(G18:M18)</f>
        <v>0</v>
      </c>
      <c r="P18" s="215"/>
      <c r="Q18" s="215"/>
    </row>
    <row r="19" spans="1:19" x14ac:dyDescent="0.2">
      <c r="A19" s="652"/>
      <c r="B19" s="91" t="s">
        <v>1254</v>
      </c>
      <c r="C19" s="91" t="s">
        <v>1255</v>
      </c>
      <c r="D19" s="91" t="s">
        <v>555</v>
      </c>
      <c r="E19" s="89" t="s">
        <v>1256</v>
      </c>
      <c r="F19" s="109" t="s">
        <v>189</v>
      </c>
      <c r="G19" s="106"/>
      <c r="H19" s="91"/>
      <c r="I19" s="100"/>
      <c r="J19" s="91">
        <v>0</v>
      </c>
      <c r="K19" s="91"/>
      <c r="L19" s="91"/>
      <c r="M19" s="91">
        <v>0</v>
      </c>
      <c r="N19" s="100"/>
      <c r="O19" s="100">
        <f>SUM(G19:M19)</f>
        <v>0</v>
      </c>
      <c r="P19" s="215"/>
      <c r="Q19" s="215"/>
    </row>
    <row r="20" spans="1:19" x14ac:dyDescent="0.2">
      <c r="A20" s="653"/>
      <c r="B20" s="49"/>
      <c r="C20" s="49"/>
      <c r="D20" s="49"/>
      <c r="E20" s="81"/>
      <c r="F20" s="49"/>
      <c r="G20" s="49"/>
      <c r="H20" s="49"/>
      <c r="I20" s="49"/>
      <c r="J20" s="49"/>
      <c r="K20" s="49"/>
      <c r="L20" s="49"/>
      <c r="M20" s="49"/>
      <c r="N20" s="49"/>
      <c r="O20" s="46"/>
      <c r="P20" s="280"/>
      <c r="Q20" s="280"/>
    </row>
    <row r="21" spans="1:19" x14ac:dyDescent="0.2">
      <c r="A21" s="749">
        <v>1</v>
      </c>
      <c r="B21" s="91" t="s">
        <v>256</v>
      </c>
      <c r="C21" s="91" t="s">
        <v>264</v>
      </c>
      <c r="D21" s="91" t="s">
        <v>511</v>
      </c>
      <c r="E21" s="89" t="s">
        <v>19</v>
      </c>
      <c r="F21" s="91">
        <v>-48</v>
      </c>
      <c r="G21" s="388">
        <v>325</v>
      </c>
      <c r="H21" s="388"/>
      <c r="I21" s="447">
        <f>325/2</f>
        <v>162.5</v>
      </c>
      <c r="J21" s="388"/>
      <c r="K21" s="388">
        <v>200</v>
      </c>
      <c r="L21" s="388"/>
      <c r="M21" s="388">
        <v>200</v>
      </c>
      <c r="N21" s="331">
        <v>400</v>
      </c>
      <c r="O21" s="100">
        <f>(SUM(G21,I21,N21)+(LARGE((H21,J21:M21),1))+(LARGE((H21,J21:M21),2)))</f>
        <v>1287.5</v>
      </c>
      <c r="P21" s="748" t="s">
        <v>1506</v>
      </c>
      <c r="Q21" s="748" t="s">
        <v>1551</v>
      </c>
    </row>
    <row r="22" spans="1:19" x14ac:dyDescent="0.2">
      <c r="A22" s="832">
        <v>2</v>
      </c>
      <c r="B22" s="91" t="s">
        <v>496</v>
      </c>
      <c r="C22" s="91" t="s">
        <v>726</v>
      </c>
      <c r="D22" s="91" t="s">
        <v>610</v>
      </c>
      <c r="E22" s="89" t="s">
        <v>824</v>
      </c>
      <c r="F22" s="176" t="s">
        <v>227</v>
      </c>
      <c r="G22" s="106"/>
      <c r="H22" s="91">
        <v>200</v>
      </c>
      <c r="I22" s="100"/>
      <c r="J22" s="619">
        <v>162.5</v>
      </c>
      <c r="K22" s="619">
        <v>162.5</v>
      </c>
      <c r="L22" s="91">
        <v>200</v>
      </c>
      <c r="M22" s="91"/>
      <c r="N22" s="831">
        <v>250</v>
      </c>
      <c r="O22" s="100">
        <f>(SUM(G22,I22,N22)+(LARGE((H22,J22:M22),1))+(LARGE((H22,J22:M22),2)))</f>
        <v>650</v>
      </c>
      <c r="P22" s="748" t="s">
        <v>1506</v>
      </c>
      <c r="Q22" s="215"/>
    </row>
    <row r="23" spans="1:19" s="177" customFormat="1" ht="13.5" customHeight="1" x14ac:dyDescent="0.2">
      <c r="A23" s="833"/>
      <c r="B23" s="419" t="s">
        <v>369</v>
      </c>
      <c r="C23" s="419" t="s">
        <v>560</v>
      </c>
      <c r="D23" s="419" t="s">
        <v>562</v>
      </c>
      <c r="E23" s="428" t="s">
        <v>561</v>
      </c>
      <c r="F23" s="429" t="s">
        <v>227</v>
      </c>
      <c r="G23" s="419">
        <v>0</v>
      </c>
      <c r="H23" s="419">
        <v>200</v>
      </c>
      <c r="I23" s="587">
        <v>325</v>
      </c>
      <c r="J23" s="587"/>
      <c r="K23" s="587"/>
      <c r="L23" s="587"/>
      <c r="M23" s="587"/>
      <c r="N23" s="587"/>
      <c r="O23" s="588">
        <f>SUM(G23:M23)</f>
        <v>525</v>
      </c>
      <c r="P23" s="589"/>
      <c r="Q23" s="589"/>
    </row>
    <row r="24" spans="1:19" s="177" customFormat="1" ht="13.5" customHeight="1" x14ac:dyDescent="0.2">
      <c r="A24" s="832">
        <v>3</v>
      </c>
      <c r="B24" s="144" t="s">
        <v>1410</v>
      </c>
      <c r="C24" s="144" t="s">
        <v>1411</v>
      </c>
      <c r="D24" s="144" t="s">
        <v>856</v>
      </c>
      <c r="E24" s="145" t="s">
        <v>16</v>
      </c>
      <c r="F24" s="144">
        <v>-48</v>
      </c>
      <c r="G24" s="313"/>
      <c r="H24" s="91"/>
      <c r="I24" s="190"/>
      <c r="J24" s="91"/>
      <c r="K24" s="91"/>
      <c r="L24" s="91">
        <v>0</v>
      </c>
      <c r="M24" s="91"/>
      <c r="N24" s="91">
        <v>325</v>
      </c>
      <c r="O24" s="621">
        <f>SUM(G24:N24)</f>
        <v>325</v>
      </c>
      <c r="P24" s="748" t="s">
        <v>1506</v>
      </c>
      <c r="Q24" s="215"/>
    </row>
    <row r="25" spans="1:19" s="177" customFormat="1" ht="13.5" customHeight="1" x14ac:dyDescent="0.2">
      <c r="A25" s="832">
        <v>4</v>
      </c>
      <c r="B25" s="144" t="s">
        <v>851</v>
      </c>
      <c r="C25" s="144" t="s">
        <v>515</v>
      </c>
      <c r="D25" s="144" t="s">
        <v>852</v>
      </c>
      <c r="E25" s="145" t="s">
        <v>58</v>
      </c>
      <c r="F25" s="427" t="s">
        <v>227</v>
      </c>
      <c r="G25" s="106"/>
      <c r="H25" s="91">
        <v>0</v>
      </c>
      <c r="I25" s="100"/>
      <c r="J25" s="91"/>
      <c r="K25" s="91"/>
      <c r="L25" s="91"/>
      <c r="M25" s="91"/>
      <c r="N25" s="100">
        <v>250</v>
      </c>
      <c r="O25" s="621">
        <f>SUM(G25:N25)</f>
        <v>250</v>
      </c>
      <c r="P25" s="748" t="s">
        <v>1506</v>
      </c>
      <c r="Q25" s="215"/>
      <c r="S25" s="110"/>
    </row>
    <row r="26" spans="1:19" s="177" customFormat="1" ht="13.5" customHeight="1" x14ac:dyDescent="0.2">
      <c r="A26" s="832">
        <v>5</v>
      </c>
      <c r="B26" s="144" t="s">
        <v>1257</v>
      </c>
      <c r="C26" s="144" t="s">
        <v>1258</v>
      </c>
      <c r="D26" s="144" t="s">
        <v>856</v>
      </c>
      <c r="E26" s="145" t="s">
        <v>295</v>
      </c>
      <c r="F26" s="144">
        <v>-48</v>
      </c>
      <c r="G26" s="313"/>
      <c r="H26" s="91"/>
      <c r="I26" s="91"/>
      <c r="J26" s="91">
        <v>200</v>
      </c>
      <c r="K26" s="91">
        <v>0</v>
      </c>
      <c r="L26" s="91"/>
      <c r="M26" s="91"/>
      <c r="N26" s="709">
        <v>0</v>
      </c>
      <c r="O26" s="100">
        <f>(SUM(G26,I26,N26)+(LARGE((H26,J26:M26),1))+(LARGE((H26,J26:M26),2)))</f>
        <v>200</v>
      </c>
      <c r="P26" s="748" t="s">
        <v>1506</v>
      </c>
      <c r="Q26" s="215"/>
      <c r="S26" s="110"/>
    </row>
    <row r="27" spans="1:19" s="177" customFormat="1" ht="13.5" customHeight="1" x14ac:dyDescent="0.2">
      <c r="A27" s="659"/>
      <c r="B27" s="144" t="s">
        <v>828</v>
      </c>
      <c r="C27" s="144" t="s">
        <v>829</v>
      </c>
      <c r="D27" s="144" t="s">
        <v>830</v>
      </c>
      <c r="E27" s="145" t="s">
        <v>13</v>
      </c>
      <c r="F27" s="144">
        <v>-48</v>
      </c>
      <c r="G27" s="432"/>
      <c r="H27" s="419">
        <v>0</v>
      </c>
      <c r="I27" s="91">
        <v>150</v>
      </c>
      <c r="J27" s="419"/>
      <c r="K27" s="419"/>
      <c r="L27" s="419"/>
      <c r="M27" s="419"/>
      <c r="N27" s="419"/>
      <c r="O27" s="733">
        <f t="shared" ref="O27:O32" si="0">SUM(G27:N27)</f>
        <v>150</v>
      </c>
      <c r="P27" s="431"/>
      <c r="Q27" s="431"/>
      <c r="S27" s="110"/>
    </row>
    <row r="28" spans="1:19" s="177" customFormat="1" ht="13.5" customHeight="1" x14ac:dyDescent="0.2">
      <c r="A28" s="652"/>
      <c r="B28" s="91" t="s">
        <v>1495</v>
      </c>
      <c r="C28" s="91" t="s">
        <v>1496</v>
      </c>
      <c r="D28" s="421"/>
      <c r="E28" s="89" t="s">
        <v>1401</v>
      </c>
      <c r="F28" s="91">
        <v>-48</v>
      </c>
      <c r="G28" s="313"/>
      <c r="H28" s="91"/>
      <c r="I28" s="91"/>
      <c r="J28" s="91"/>
      <c r="K28" s="91"/>
      <c r="L28" s="91"/>
      <c r="M28" s="91"/>
      <c r="N28" s="91">
        <v>0</v>
      </c>
      <c r="O28" s="621">
        <f t="shared" si="0"/>
        <v>0</v>
      </c>
      <c r="P28" s="179"/>
      <c r="Q28" s="179"/>
      <c r="S28" s="110"/>
    </row>
    <row r="29" spans="1:19" s="177" customFormat="1" ht="13.5" customHeight="1" x14ac:dyDescent="0.2">
      <c r="A29" s="652"/>
      <c r="B29" s="91" t="s">
        <v>553</v>
      </c>
      <c r="C29" s="91" t="s">
        <v>554</v>
      </c>
      <c r="D29" s="91" t="s">
        <v>555</v>
      </c>
      <c r="E29" s="89" t="s">
        <v>336</v>
      </c>
      <c r="F29" s="91">
        <v>-48</v>
      </c>
      <c r="G29" s="313"/>
      <c r="H29" s="91"/>
      <c r="I29" s="91"/>
      <c r="J29" s="91"/>
      <c r="K29" s="91"/>
      <c r="L29" s="91"/>
      <c r="M29" s="91"/>
      <c r="N29" s="91"/>
      <c r="O29" s="621">
        <f t="shared" si="0"/>
        <v>0</v>
      </c>
      <c r="P29" s="179"/>
      <c r="Q29" s="179"/>
      <c r="S29" s="110"/>
    </row>
    <row r="30" spans="1:19" ht="13.5" customHeight="1" x14ac:dyDescent="0.2">
      <c r="A30" s="651"/>
      <c r="B30" s="144" t="s">
        <v>826</v>
      </c>
      <c r="C30" s="144" t="s">
        <v>827</v>
      </c>
      <c r="D30" s="144" t="s">
        <v>831</v>
      </c>
      <c r="E30" s="145" t="s">
        <v>832</v>
      </c>
      <c r="F30" s="144">
        <v>-48</v>
      </c>
      <c r="G30" s="313"/>
      <c r="H30" s="91"/>
      <c r="I30" s="91">
        <v>0</v>
      </c>
      <c r="J30" s="91">
        <v>0</v>
      </c>
      <c r="K30" s="91"/>
      <c r="L30" s="91"/>
      <c r="M30" s="91"/>
      <c r="N30" s="91"/>
      <c r="O30" s="621">
        <f t="shared" si="0"/>
        <v>0</v>
      </c>
      <c r="P30" s="179"/>
      <c r="Q30" s="179"/>
      <c r="R30" s="177"/>
    </row>
    <row r="31" spans="1:19" ht="13.5" customHeight="1" x14ac:dyDescent="0.2">
      <c r="A31" s="652"/>
      <c r="B31" s="91" t="s">
        <v>1493</v>
      </c>
      <c r="C31" s="91" t="s">
        <v>1494</v>
      </c>
      <c r="D31" s="421"/>
      <c r="E31" s="89" t="s">
        <v>739</v>
      </c>
      <c r="F31" s="91">
        <v>-48</v>
      </c>
      <c r="G31" s="313"/>
      <c r="H31" s="91"/>
      <c r="I31" s="91"/>
      <c r="J31" s="91"/>
      <c r="K31" s="91"/>
      <c r="L31" s="91"/>
      <c r="M31" s="91"/>
      <c r="N31" s="91">
        <v>0</v>
      </c>
      <c r="O31" s="621">
        <f t="shared" si="0"/>
        <v>0</v>
      </c>
      <c r="P31" s="179"/>
      <c r="Q31" s="179"/>
      <c r="S31" s="177"/>
    </row>
    <row r="32" spans="1:19" ht="13.5" customHeight="1" x14ac:dyDescent="0.2">
      <c r="A32" s="659"/>
      <c r="B32" s="419" t="s">
        <v>557</v>
      </c>
      <c r="C32" s="419" t="s">
        <v>558</v>
      </c>
      <c r="D32" s="419" t="s">
        <v>559</v>
      </c>
      <c r="E32" s="428" t="s">
        <v>24</v>
      </c>
      <c r="F32" s="419">
        <v>-48</v>
      </c>
      <c r="G32" s="432"/>
      <c r="H32" s="419"/>
      <c r="I32" s="419">
        <v>0</v>
      </c>
      <c r="J32" s="419"/>
      <c r="K32" s="419"/>
      <c r="L32" s="419"/>
      <c r="M32" s="419"/>
      <c r="N32" s="419"/>
      <c r="O32" s="733">
        <f t="shared" si="0"/>
        <v>0</v>
      </c>
      <c r="P32" s="431"/>
      <c r="Q32" s="431"/>
      <c r="R32" s="177"/>
    </row>
    <row r="33" spans="1:19" ht="13.5" customHeight="1" x14ac:dyDescent="0.2">
      <c r="A33" s="653"/>
      <c r="B33" s="146"/>
      <c r="C33" s="146"/>
      <c r="D33" s="146"/>
      <c r="E33" s="147"/>
      <c r="F33" s="146"/>
      <c r="G33" s="49"/>
      <c r="H33" s="49"/>
      <c r="I33" s="49"/>
      <c r="J33" s="49"/>
      <c r="K33" s="49"/>
      <c r="L33" s="49"/>
      <c r="M33" s="49"/>
      <c r="N33" s="49"/>
      <c r="O33" s="622"/>
      <c r="P33" s="280"/>
      <c r="Q33" s="280"/>
      <c r="R33" s="130"/>
    </row>
    <row r="34" spans="1:19" x14ac:dyDescent="0.2">
      <c r="A34" s="749">
        <v>1</v>
      </c>
      <c r="B34" s="417" t="s">
        <v>729</v>
      </c>
      <c r="C34" s="417" t="s">
        <v>730</v>
      </c>
      <c r="D34" s="417" t="s">
        <v>555</v>
      </c>
      <c r="E34" s="418" t="s">
        <v>814</v>
      </c>
      <c r="F34" s="429" t="s">
        <v>240</v>
      </c>
      <c r="G34" s="106">
        <v>250</v>
      </c>
      <c r="H34" s="91"/>
      <c r="I34" s="100">
        <v>0</v>
      </c>
      <c r="J34" s="91">
        <v>200</v>
      </c>
      <c r="K34" s="619">
        <v>162.5</v>
      </c>
      <c r="L34" s="91">
        <v>200</v>
      </c>
      <c r="M34" s="620">
        <f>125/2</f>
        <v>62.5</v>
      </c>
      <c r="N34" s="100">
        <v>400</v>
      </c>
      <c r="O34" s="100">
        <f>(SUM(G34,I34,N34)+(LARGE((H34,J34:M34),1))+(LARGE((H34,J34:M34),2)))</f>
        <v>1050</v>
      </c>
      <c r="P34" s="748" t="s">
        <v>1506</v>
      </c>
      <c r="Q34" s="215"/>
      <c r="R34" s="177"/>
    </row>
    <row r="35" spans="1:19" s="177" customFormat="1" x14ac:dyDescent="0.2">
      <c r="A35" s="749">
        <v>1</v>
      </c>
      <c r="B35" s="91" t="s">
        <v>369</v>
      </c>
      <c r="C35" s="91" t="s">
        <v>560</v>
      </c>
      <c r="D35" s="91" t="s">
        <v>562</v>
      </c>
      <c r="E35" s="89" t="s">
        <v>561</v>
      </c>
      <c r="F35" s="176" t="s">
        <v>240</v>
      </c>
      <c r="G35" s="91">
        <v>0</v>
      </c>
      <c r="H35" s="91">
        <v>200</v>
      </c>
      <c r="I35" s="419">
        <v>325</v>
      </c>
      <c r="J35" s="619">
        <v>125</v>
      </c>
      <c r="K35" s="91">
        <v>200</v>
      </c>
      <c r="L35" s="619">
        <v>162.5</v>
      </c>
      <c r="M35" s="619">
        <v>200</v>
      </c>
      <c r="N35" s="91">
        <v>325</v>
      </c>
      <c r="O35" s="100">
        <f>(SUM(G35,I35,N35)+(LARGE((H35,J35:M35),1))+(LARGE((H35,J35:M35),2)))</f>
        <v>1050</v>
      </c>
      <c r="P35" s="748" t="s">
        <v>1506</v>
      </c>
      <c r="Q35" s="215"/>
    </row>
    <row r="36" spans="1:19" s="177" customFormat="1" x14ac:dyDescent="0.2">
      <c r="A36" s="749">
        <v>3</v>
      </c>
      <c r="B36" s="175" t="s">
        <v>676</v>
      </c>
      <c r="C36" s="175" t="s">
        <v>560</v>
      </c>
      <c r="D36" s="175" t="s">
        <v>552</v>
      </c>
      <c r="E36" s="218" t="s">
        <v>833</v>
      </c>
      <c r="F36" s="91">
        <v>-52</v>
      </c>
      <c r="G36" s="106"/>
      <c r="H36" s="619">
        <v>125</v>
      </c>
      <c r="I36" s="100">
        <v>0</v>
      </c>
      <c r="J36" s="91">
        <v>162.5</v>
      </c>
      <c r="K36" s="91"/>
      <c r="L36" s="619">
        <v>125</v>
      </c>
      <c r="M36" s="91">
        <v>162.5</v>
      </c>
      <c r="N36" s="100">
        <v>250</v>
      </c>
      <c r="O36" s="100">
        <f>(SUM(G36,I36,N36)+(LARGE((H36,J36:M36),1))+(LARGE((H36,J36:M36),2)))</f>
        <v>575</v>
      </c>
      <c r="P36" s="748" t="s">
        <v>1506</v>
      </c>
      <c r="Q36" s="215"/>
    </row>
    <row r="37" spans="1:19" s="177" customFormat="1" x14ac:dyDescent="0.2">
      <c r="A37" s="749">
        <v>4</v>
      </c>
      <c r="B37" s="415" t="s">
        <v>834</v>
      </c>
      <c r="C37" s="415" t="s">
        <v>556</v>
      </c>
      <c r="D37" s="415" t="s">
        <v>835</v>
      </c>
      <c r="E37" s="416" t="s">
        <v>58</v>
      </c>
      <c r="F37" s="144">
        <v>-52</v>
      </c>
      <c r="G37" s="106"/>
      <c r="H37" s="91">
        <v>162.5</v>
      </c>
      <c r="I37" s="100">
        <v>0</v>
      </c>
      <c r="J37" s="91">
        <v>75</v>
      </c>
      <c r="K37" s="91"/>
      <c r="L37" s="91">
        <v>0</v>
      </c>
      <c r="M37" s="91">
        <v>0</v>
      </c>
      <c r="N37" s="100">
        <v>150</v>
      </c>
      <c r="O37" s="100">
        <f>(SUM(G37,I37,N37)+(LARGE((H37,J37:M37),1))+(LARGE((H37,J37:M37),2)))</f>
        <v>387.5</v>
      </c>
      <c r="P37" s="748" t="s">
        <v>1506</v>
      </c>
      <c r="Q37" s="215"/>
    </row>
    <row r="38" spans="1:19" s="177" customFormat="1" x14ac:dyDescent="0.2">
      <c r="A38" s="749">
        <v>5</v>
      </c>
      <c r="B38" s="144" t="s">
        <v>828</v>
      </c>
      <c r="C38" s="144" t="s">
        <v>829</v>
      </c>
      <c r="D38" s="144" t="s">
        <v>830</v>
      </c>
      <c r="E38" s="145" t="s">
        <v>13</v>
      </c>
      <c r="F38" s="144">
        <v>-52</v>
      </c>
      <c r="G38" s="313"/>
      <c r="H38" s="91">
        <v>0</v>
      </c>
      <c r="I38" s="419">
        <v>150</v>
      </c>
      <c r="J38" s="91">
        <v>0</v>
      </c>
      <c r="K38" s="91">
        <v>125</v>
      </c>
      <c r="L38" s="91">
        <v>100</v>
      </c>
      <c r="M38" s="91"/>
      <c r="N38" s="91">
        <v>0</v>
      </c>
      <c r="O38" s="100">
        <f>(SUM(G38,I38,N38)+(LARGE((H38,J38:M38),1))+(LARGE((H38,J38:M38),2)))</f>
        <v>375</v>
      </c>
      <c r="P38" s="748" t="s">
        <v>1506</v>
      </c>
      <c r="Q38" s="215"/>
    </row>
    <row r="39" spans="1:19" s="177" customFormat="1" x14ac:dyDescent="0.2">
      <c r="A39" s="652">
        <v>6</v>
      </c>
      <c r="B39" s="175" t="s">
        <v>727</v>
      </c>
      <c r="C39" s="175" t="s">
        <v>836</v>
      </c>
      <c r="D39" s="175" t="s">
        <v>552</v>
      </c>
      <c r="E39" s="218" t="s">
        <v>314</v>
      </c>
      <c r="F39" s="91">
        <v>-52</v>
      </c>
      <c r="G39" s="106"/>
      <c r="H39" s="91"/>
      <c r="I39" s="100">
        <v>0</v>
      </c>
      <c r="J39" s="91">
        <v>100</v>
      </c>
      <c r="K39" s="91">
        <v>0</v>
      </c>
      <c r="L39" s="91"/>
      <c r="M39" s="91">
        <v>0</v>
      </c>
      <c r="N39" s="100">
        <v>200</v>
      </c>
      <c r="O39" s="100">
        <f>(SUM(G39,I39,N39)+(LARGE((H39,J39:M39),1))+(LARGE((H39,J39:M39),2)))</f>
        <v>300</v>
      </c>
      <c r="P39" s="392" t="s">
        <v>1491</v>
      </c>
      <c r="Q39" s="392" t="s">
        <v>1491</v>
      </c>
    </row>
    <row r="40" spans="1:19" s="177" customFormat="1" x14ac:dyDescent="0.2">
      <c r="A40" s="652">
        <v>7</v>
      </c>
      <c r="B40" s="415" t="s">
        <v>477</v>
      </c>
      <c r="C40" s="415" t="s">
        <v>836</v>
      </c>
      <c r="D40" s="415" t="s">
        <v>837</v>
      </c>
      <c r="E40" s="416" t="s">
        <v>74</v>
      </c>
      <c r="F40" s="144">
        <v>-52</v>
      </c>
      <c r="G40" s="106"/>
      <c r="H40" s="91">
        <v>0</v>
      </c>
      <c r="I40" s="100">
        <v>0</v>
      </c>
      <c r="J40" s="91">
        <v>75</v>
      </c>
      <c r="K40" s="91">
        <v>100</v>
      </c>
      <c r="L40" s="91">
        <v>0</v>
      </c>
      <c r="M40" s="91">
        <v>0</v>
      </c>
      <c r="N40" s="100">
        <v>0</v>
      </c>
      <c r="O40" s="100">
        <f>(SUM(G40,I40,N40)+(LARGE((H40,J40:M40),1))+(LARGE((H40,J40:M40),2)))</f>
        <v>175</v>
      </c>
      <c r="P40" s="392" t="s">
        <v>1492</v>
      </c>
      <c r="Q40" s="392" t="s">
        <v>1492</v>
      </c>
    </row>
    <row r="41" spans="1:19" s="177" customFormat="1" x14ac:dyDescent="0.2">
      <c r="A41" s="652">
        <v>8</v>
      </c>
      <c r="B41" s="419" t="s">
        <v>557</v>
      </c>
      <c r="C41" s="419" t="s">
        <v>558</v>
      </c>
      <c r="D41" s="419" t="s">
        <v>559</v>
      </c>
      <c r="E41" s="428" t="s">
        <v>24</v>
      </c>
      <c r="F41" s="419">
        <v>-52</v>
      </c>
      <c r="G41" s="432"/>
      <c r="H41" s="419"/>
      <c r="I41" s="419">
        <v>0</v>
      </c>
      <c r="J41" s="419"/>
      <c r="K41" s="419"/>
      <c r="L41" s="419"/>
      <c r="M41" s="419"/>
      <c r="N41" s="91">
        <v>150</v>
      </c>
      <c r="O41" s="621">
        <f>SUM(G41:N41)</f>
        <v>150</v>
      </c>
      <c r="P41" s="179"/>
      <c r="Q41" s="179"/>
    </row>
    <row r="42" spans="1:19" s="177" customFormat="1" x14ac:dyDescent="0.2">
      <c r="A42" s="652">
        <v>9</v>
      </c>
      <c r="B42" s="415" t="s">
        <v>1261</v>
      </c>
      <c r="C42" s="415" t="s">
        <v>1262</v>
      </c>
      <c r="D42" s="415" t="s">
        <v>837</v>
      </c>
      <c r="E42" s="416" t="s">
        <v>99</v>
      </c>
      <c r="F42" s="144">
        <v>-52</v>
      </c>
      <c r="G42" s="106"/>
      <c r="H42" s="91"/>
      <c r="I42" s="100"/>
      <c r="J42" s="91">
        <v>0</v>
      </c>
      <c r="K42" s="91">
        <v>0</v>
      </c>
      <c r="L42" s="91"/>
      <c r="M42" s="91">
        <v>125</v>
      </c>
      <c r="N42" s="100">
        <v>0</v>
      </c>
      <c r="O42" s="100">
        <f>(SUM(G42,I42,N42)+(LARGE((H42,J42:M42),1))+(LARGE((H42,J42:M42),2)))</f>
        <v>125</v>
      </c>
      <c r="P42" s="392"/>
      <c r="Q42" s="392"/>
    </row>
    <row r="43" spans="1:19" x14ac:dyDescent="0.2">
      <c r="A43" s="652"/>
      <c r="B43" s="175" t="s">
        <v>1259</v>
      </c>
      <c r="C43" s="175" t="s">
        <v>1498</v>
      </c>
      <c r="D43" s="434" t="s">
        <v>890</v>
      </c>
      <c r="E43" s="218" t="s">
        <v>570</v>
      </c>
      <c r="F43" s="91">
        <v>-52</v>
      </c>
      <c r="G43" s="106"/>
      <c r="H43" s="91"/>
      <c r="I43" s="100"/>
      <c r="J43" s="91">
        <v>0</v>
      </c>
      <c r="K43" s="91">
        <v>0</v>
      </c>
      <c r="L43" s="91"/>
      <c r="M43" s="91"/>
      <c r="N43" s="100">
        <v>0</v>
      </c>
      <c r="O43" s="100">
        <f>(SUM(G43,I43,N43)+(LARGE((H43,J43:M43),1))+(LARGE((H43,J43:M43),2)))</f>
        <v>0</v>
      </c>
      <c r="P43" s="392"/>
      <c r="Q43" s="392"/>
    </row>
    <row r="44" spans="1:19" s="177" customFormat="1" x14ac:dyDescent="0.2">
      <c r="A44" s="652"/>
      <c r="B44" s="175" t="s">
        <v>1412</v>
      </c>
      <c r="C44" s="175" t="s">
        <v>1260</v>
      </c>
      <c r="D44" s="175" t="s">
        <v>541</v>
      </c>
      <c r="E44" s="218" t="s">
        <v>490</v>
      </c>
      <c r="F44" s="91">
        <v>-52</v>
      </c>
      <c r="G44" s="106"/>
      <c r="H44" s="91"/>
      <c r="I44" s="100"/>
      <c r="J44" s="91">
        <v>0</v>
      </c>
      <c r="K44" s="91"/>
      <c r="L44" s="91"/>
      <c r="M44" s="91">
        <v>0</v>
      </c>
      <c r="N44" s="100"/>
      <c r="O44" s="100">
        <f>SUM(G44:N44)</f>
        <v>0</v>
      </c>
      <c r="P44" s="392"/>
      <c r="Q44" s="392"/>
    </row>
    <row r="45" spans="1:19" s="177" customFormat="1" ht="13.5" customHeight="1" x14ac:dyDescent="0.2">
      <c r="A45" s="652"/>
      <c r="B45" s="91" t="s">
        <v>532</v>
      </c>
      <c r="C45" s="91" t="s">
        <v>1263</v>
      </c>
      <c r="D45" s="91" t="s">
        <v>831</v>
      </c>
      <c r="E45" s="89" t="s">
        <v>295</v>
      </c>
      <c r="F45" s="91">
        <v>-52</v>
      </c>
      <c r="G45" s="420"/>
      <c r="H45" s="419"/>
      <c r="I45" s="430"/>
      <c r="J45" s="419">
        <v>0</v>
      </c>
      <c r="K45" s="419">
        <v>0</v>
      </c>
      <c r="L45" s="419"/>
      <c r="M45" s="419"/>
      <c r="N45" s="100">
        <v>0</v>
      </c>
      <c r="O45" s="100">
        <f>(SUM(G45,I45,N45)+(LARGE((H45,J45:M45),1))+(LARGE((H45,J45:M45),2)))</f>
        <v>0</v>
      </c>
      <c r="P45" s="179"/>
      <c r="Q45" s="179"/>
      <c r="R45" s="110"/>
      <c r="S45" s="110"/>
    </row>
    <row r="46" spans="1:19" s="177" customFormat="1" ht="13.5" customHeight="1" x14ac:dyDescent="0.2">
      <c r="A46" s="652"/>
      <c r="B46" s="91" t="s">
        <v>381</v>
      </c>
      <c r="C46" s="91" t="s">
        <v>1497</v>
      </c>
      <c r="D46" s="421"/>
      <c r="E46" s="89" t="s">
        <v>531</v>
      </c>
      <c r="F46" s="91">
        <v>-52</v>
      </c>
      <c r="G46" s="313"/>
      <c r="H46" s="91"/>
      <c r="I46" s="91"/>
      <c r="J46" s="91"/>
      <c r="K46" s="91"/>
      <c r="L46" s="91"/>
      <c r="M46" s="91"/>
      <c r="N46" s="91">
        <v>0</v>
      </c>
      <c r="O46" s="621">
        <f>SUM(G46:N46)</f>
        <v>0</v>
      </c>
      <c r="P46" s="179"/>
      <c r="Q46" s="179"/>
      <c r="R46" s="110"/>
      <c r="S46" s="110"/>
    </row>
    <row r="47" spans="1:19" s="177" customFormat="1" ht="13.5" customHeight="1" x14ac:dyDescent="0.2">
      <c r="A47" s="659"/>
      <c r="B47" s="417" t="s">
        <v>568</v>
      </c>
      <c r="C47" s="417" t="s">
        <v>569</v>
      </c>
      <c r="D47" s="417" t="s">
        <v>552</v>
      </c>
      <c r="E47" s="418" t="s">
        <v>570</v>
      </c>
      <c r="F47" s="419">
        <v>-52</v>
      </c>
      <c r="G47" s="420">
        <v>0</v>
      </c>
      <c r="H47" s="419"/>
      <c r="I47" s="430"/>
      <c r="J47" s="419"/>
      <c r="K47" s="419"/>
      <c r="L47" s="419"/>
      <c r="M47" s="419"/>
      <c r="N47" s="430"/>
      <c r="O47" s="430">
        <v>0</v>
      </c>
      <c r="P47" s="433"/>
      <c r="Q47" s="433"/>
      <c r="R47" s="110"/>
      <c r="S47" s="110"/>
    </row>
    <row r="48" spans="1:19" s="177" customFormat="1" ht="13.5" customHeight="1" x14ac:dyDescent="0.2">
      <c r="A48" s="652"/>
      <c r="B48" s="419" t="s">
        <v>1351</v>
      </c>
      <c r="C48" s="419" t="s">
        <v>1352</v>
      </c>
      <c r="D48" s="419" t="s">
        <v>825</v>
      </c>
      <c r="E48" s="428" t="s">
        <v>907</v>
      </c>
      <c r="F48" s="419">
        <v>-52</v>
      </c>
      <c r="G48" s="420"/>
      <c r="H48" s="419"/>
      <c r="I48" s="430"/>
      <c r="J48" s="419"/>
      <c r="K48" s="419">
        <v>0</v>
      </c>
      <c r="L48" s="91">
        <v>0</v>
      </c>
      <c r="M48" s="91"/>
      <c r="N48" s="100">
        <v>0</v>
      </c>
      <c r="O48" s="100">
        <f>SUM(H48:N48)</f>
        <v>0</v>
      </c>
      <c r="P48" s="179"/>
      <c r="Q48" s="179"/>
      <c r="R48" s="110"/>
      <c r="S48" s="110"/>
    </row>
    <row r="49" spans="1:19" s="177" customFormat="1" ht="13.5" customHeight="1" x14ac:dyDescent="0.2">
      <c r="A49" s="653"/>
      <c r="B49" s="49"/>
      <c r="C49" s="49"/>
      <c r="D49" s="49"/>
      <c r="E49" s="81"/>
      <c r="F49" s="49"/>
      <c r="G49" s="49"/>
      <c r="H49" s="49"/>
      <c r="I49" s="49"/>
      <c r="J49" s="49"/>
      <c r="K49" s="49"/>
      <c r="L49" s="49"/>
      <c r="M49" s="49"/>
      <c r="N49" s="49"/>
      <c r="O49" s="551"/>
      <c r="P49" s="280"/>
      <c r="Q49" s="280"/>
      <c r="R49" s="110"/>
      <c r="S49" s="110"/>
    </row>
    <row r="50" spans="1:19" s="177" customFormat="1" x14ac:dyDescent="0.2">
      <c r="A50" s="749">
        <v>1</v>
      </c>
      <c r="B50" s="91" t="s">
        <v>771</v>
      </c>
      <c r="C50" s="91" t="s">
        <v>772</v>
      </c>
      <c r="D50" s="91" t="s">
        <v>567</v>
      </c>
      <c r="E50" s="89" t="s">
        <v>17</v>
      </c>
      <c r="F50" s="91">
        <v>-57</v>
      </c>
      <c r="G50" s="106"/>
      <c r="H50" s="91">
        <v>200</v>
      </c>
      <c r="I50" s="100">
        <v>400</v>
      </c>
      <c r="J50" s="91">
        <v>200</v>
      </c>
      <c r="K50" s="619">
        <v>200</v>
      </c>
      <c r="L50" s="91"/>
      <c r="M50" s="619">
        <v>200</v>
      </c>
      <c r="N50" s="100">
        <v>400</v>
      </c>
      <c r="O50" s="100">
        <f>(SUM(G50,I50,N50)+(LARGE((H50,J50:M50),1))+(LARGE((H50,J50:M50),2)))</f>
        <v>1200</v>
      </c>
      <c r="P50" s="748" t="s">
        <v>1506</v>
      </c>
      <c r="Q50" s="215"/>
      <c r="R50" s="110"/>
    </row>
    <row r="51" spans="1:19" s="177" customFormat="1" x14ac:dyDescent="0.2">
      <c r="A51" s="749">
        <v>2</v>
      </c>
      <c r="B51" s="417" t="s">
        <v>568</v>
      </c>
      <c r="C51" s="417" t="s">
        <v>569</v>
      </c>
      <c r="D51" s="417" t="s">
        <v>552</v>
      </c>
      <c r="E51" s="418" t="s">
        <v>570</v>
      </c>
      <c r="F51" s="419">
        <v>-57</v>
      </c>
      <c r="G51" s="420">
        <v>0</v>
      </c>
      <c r="H51" s="619">
        <v>125</v>
      </c>
      <c r="I51" s="100">
        <v>150</v>
      </c>
      <c r="J51" s="91">
        <v>162.5</v>
      </c>
      <c r="K51" s="619">
        <v>125</v>
      </c>
      <c r="L51" s="91">
        <v>200</v>
      </c>
      <c r="M51" s="619">
        <v>162.5</v>
      </c>
      <c r="N51" s="100">
        <v>325</v>
      </c>
      <c r="O51" s="100">
        <f>(SUM(G51,I51,N51)+(LARGE((H51,J51:M51),1))+(LARGE((H51,J51:M51),2)))</f>
        <v>837.5</v>
      </c>
      <c r="P51" s="748" t="s">
        <v>1506</v>
      </c>
      <c r="Q51" s="748" t="s">
        <v>1551</v>
      </c>
      <c r="R51" s="110"/>
      <c r="S51" s="110"/>
    </row>
    <row r="52" spans="1:19" x14ac:dyDescent="0.2">
      <c r="A52" s="749">
        <v>3</v>
      </c>
      <c r="B52" s="91" t="s">
        <v>46</v>
      </c>
      <c r="C52" s="91" t="s">
        <v>731</v>
      </c>
      <c r="D52" s="91" t="s">
        <v>732</v>
      </c>
      <c r="E52" s="89" t="s">
        <v>561</v>
      </c>
      <c r="F52" s="91">
        <v>-57</v>
      </c>
      <c r="G52" s="106"/>
      <c r="H52" s="91">
        <v>162.5</v>
      </c>
      <c r="I52" s="100">
        <v>0</v>
      </c>
      <c r="J52" s="619">
        <v>125</v>
      </c>
      <c r="K52" s="91">
        <v>162.5</v>
      </c>
      <c r="L52" s="91">
        <v>162.5</v>
      </c>
      <c r="M52" s="91">
        <v>100</v>
      </c>
      <c r="N52" s="100">
        <v>200</v>
      </c>
      <c r="O52" s="100">
        <f>(SUM(G52,I52,N52)+(LARGE((H52,J52:M52),1))+(LARGE((H52,J52:M52),2)))</f>
        <v>525</v>
      </c>
      <c r="P52" s="748" t="s">
        <v>1506</v>
      </c>
      <c r="Q52" s="215"/>
      <c r="R52" s="197"/>
    </row>
    <row r="53" spans="1:19" s="177" customFormat="1" x14ac:dyDescent="0.2">
      <c r="A53" s="749">
        <v>4</v>
      </c>
      <c r="B53" s="144" t="s">
        <v>840</v>
      </c>
      <c r="C53" s="144" t="s">
        <v>36</v>
      </c>
      <c r="D53" s="144" t="s">
        <v>825</v>
      </c>
      <c r="E53" s="145" t="s">
        <v>13</v>
      </c>
      <c r="F53" s="144">
        <v>-57</v>
      </c>
      <c r="G53" s="106"/>
      <c r="H53" s="91">
        <v>0</v>
      </c>
      <c r="I53" s="100">
        <v>0</v>
      </c>
      <c r="J53" s="91">
        <v>100</v>
      </c>
      <c r="K53" s="91">
        <v>0</v>
      </c>
      <c r="L53" s="91">
        <v>125</v>
      </c>
      <c r="M53" s="619">
        <v>75</v>
      </c>
      <c r="N53" s="100">
        <v>250</v>
      </c>
      <c r="O53" s="100">
        <f>(SUM(G53,I53,N53)+(LARGE((H53,J53:M53),1))+(LARGE((H53,J53:M53),2)))</f>
        <v>475</v>
      </c>
      <c r="P53" s="748" t="s">
        <v>1506</v>
      </c>
      <c r="Q53" s="215"/>
      <c r="R53" s="110"/>
      <c r="S53" s="110"/>
    </row>
    <row r="54" spans="1:19" s="177" customFormat="1" x14ac:dyDescent="0.2">
      <c r="A54" s="659"/>
      <c r="B54" s="417" t="s">
        <v>729</v>
      </c>
      <c r="C54" s="417" t="s">
        <v>730</v>
      </c>
      <c r="D54" s="417" t="s">
        <v>555</v>
      </c>
      <c r="E54" s="418" t="s">
        <v>814</v>
      </c>
      <c r="F54" s="429" t="s">
        <v>571</v>
      </c>
      <c r="G54" s="420">
        <f>250/2</f>
        <v>125</v>
      </c>
      <c r="H54" s="419"/>
      <c r="I54" s="430">
        <v>0</v>
      </c>
      <c r="J54" s="419">
        <f>200/2</f>
        <v>100</v>
      </c>
      <c r="K54" s="620">
        <f>162.5/2</f>
        <v>81.25</v>
      </c>
      <c r="L54" s="419">
        <f>200/2</f>
        <v>100</v>
      </c>
      <c r="M54" s="91">
        <v>125</v>
      </c>
      <c r="N54" s="430"/>
      <c r="O54" s="430">
        <f>(SUM(G54,I54,N54)+(LARGE((H54,J54:M54),1))+(LARGE((H54,J54:M54),2)))</f>
        <v>350</v>
      </c>
      <c r="P54" s="431"/>
      <c r="Q54" s="431"/>
      <c r="R54" s="110"/>
      <c r="S54" s="110"/>
    </row>
    <row r="55" spans="1:19" s="177" customFormat="1" x14ac:dyDescent="0.2">
      <c r="A55" s="651">
        <v>5</v>
      </c>
      <c r="B55" s="144" t="s">
        <v>838</v>
      </c>
      <c r="C55" s="144" t="s">
        <v>839</v>
      </c>
      <c r="D55" s="144" t="s">
        <v>830</v>
      </c>
      <c r="E55" s="145" t="s">
        <v>164</v>
      </c>
      <c r="F55" s="144">
        <v>-57</v>
      </c>
      <c r="G55" s="106"/>
      <c r="H55" s="619">
        <v>100</v>
      </c>
      <c r="I55" s="100">
        <v>0</v>
      </c>
      <c r="J55" s="619">
        <v>75</v>
      </c>
      <c r="K55" s="91">
        <v>100</v>
      </c>
      <c r="L55" s="91">
        <v>100</v>
      </c>
      <c r="M55" s="91"/>
      <c r="N55" s="100">
        <v>0</v>
      </c>
      <c r="O55" s="100">
        <f>(SUM(G55,I55,N55)+(LARGE((H55,J55:M55),1))+(LARGE((H55,J55:M55),2)))</f>
        <v>200</v>
      </c>
      <c r="P55" s="748" t="s">
        <v>1506</v>
      </c>
      <c r="Q55" s="215"/>
      <c r="R55" s="110"/>
      <c r="S55" s="110"/>
    </row>
    <row r="56" spans="1:19" s="177" customFormat="1" x14ac:dyDescent="0.2">
      <c r="A56" s="652">
        <v>6</v>
      </c>
      <c r="B56" s="91" t="s">
        <v>1452</v>
      </c>
      <c r="C56" s="91" t="s">
        <v>1453</v>
      </c>
      <c r="D56" s="421" t="s">
        <v>831</v>
      </c>
      <c r="E56" s="89" t="s">
        <v>1454</v>
      </c>
      <c r="F56" s="91">
        <v>-57</v>
      </c>
      <c r="G56" s="106"/>
      <c r="H56" s="91"/>
      <c r="I56" s="100"/>
      <c r="J56" s="91"/>
      <c r="K56" s="91"/>
      <c r="L56" s="91"/>
      <c r="M56" s="91">
        <v>0</v>
      </c>
      <c r="N56" s="100">
        <v>150</v>
      </c>
      <c r="O56" s="100">
        <f>SUM(G56:N56)</f>
        <v>150</v>
      </c>
      <c r="P56" s="179" t="s">
        <v>1491</v>
      </c>
      <c r="Q56" s="179" t="s">
        <v>1491</v>
      </c>
      <c r="R56" s="110"/>
      <c r="S56" s="110"/>
    </row>
    <row r="57" spans="1:19" s="177" customFormat="1" x14ac:dyDescent="0.2">
      <c r="A57" s="652">
        <v>6</v>
      </c>
      <c r="B57" s="91" t="s">
        <v>191</v>
      </c>
      <c r="C57" s="91" t="s">
        <v>1413</v>
      </c>
      <c r="D57" s="91" t="s">
        <v>541</v>
      </c>
      <c r="E57" s="89" t="s">
        <v>16</v>
      </c>
      <c r="F57" s="91">
        <v>-57</v>
      </c>
      <c r="G57" s="106"/>
      <c r="H57" s="91"/>
      <c r="I57" s="100"/>
      <c r="J57" s="91"/>
      <c r="K57" s="91"/>
      <c r="L57" s="91">
        <v>0</v>
      </c>
      <c r="M57" s="91"/>
      <c r="N57" s="100">
        <v>150</v>
      </c>
      <c r="O57" s="100">
        <f t="shared" ref="O57:O65" si="1">SUM(H57:N57)</f>
        <v>150</v>
      </c>
      <c r="P57" s="179" t="s">
        <v>1491</v>
      </c>
      <c r="Q57" s="179" t="s">
        <v>1491</v>
      </c>
      <c r="R57" s="110"/>
      <c r="S57" s="110"/>
    </row>
    <row r="58" spans="1:19" s="177" customFormat="1" x14ac:dyDescent="0.2">
      <c r="A58" s="652">
        <v>8</v>
      </c>
      <c r="B58" s="144" t="s">
        <v>365</v>
      </c>
      <c r="C58" s="144" t="s">
        <v>841</v>
      </c>
      <c r="D58" s="144" t="s">
        <v>835</v>
      </c>
      <c r="E58" s="145" t="s">
        <v>58</v>
      </c>
      <c r="F58" s="144">
        <v>-57</v>
      </c>
      <c r="G58" s="106"/>
      <c r="H58" s="91">
        <v>0</v>
      </c>
      <c r="I58" s="100">
        <v>0</v>
      </c>
      <c r="J58" s="91"/>
      <c r="K58" s="91"/>
      <c r="L58" s="91">
        <v>0</v>
      </c>
      <c r="M58" s="91">
        <v>75</v>
      </c>
      <c r="N58" s="100">
        <v>0</v>
      </c>
      <c r="O58" s="100">
        <f t="shared" si="1"/>
        <v>75</v>
      </c>
      <c r="P58" s="179"/>
      <c r="Q58" s="179"/>
      <c r="R58" s="110"/>
      <c r="S58" s="110"/>
    </row>
    <row r="59" spans="1:19" s="177" customFormat="1" x14ac:dyDescent="0.2">
      <c r="A59" s="659"/>
      <c r="B59" s="419" t="s">
        <v>1264</v>
      </c>
      <c r="C59" s="419" t="s">
        <v>1265</v>
      </c>
      <c r="D59" s="419" t="s">
        <v>835</v>
      </c>
      <c r="E59" s="428" t="s">
        <v>824</v>
      </c>
      <c r="F59" s="419">
        <v>-57</v>
      </c>
      <c r="G59" s="420"/>
      <c r="H59" s="419"/>
      <c r="I59" s="430"/>
      <c r="J59" s="419">
        <v>75</v>
      </c>
      <c r="K59" s="419"/>
      <c r="L59" s="419"/>
      <c r="M59" s="419"/>
      <c r="N59" s="430"/>
      <c r="O59" s="430">
        <f t="shared" si="1"/>
        <v>75</v>
      </c>
      <c r="P59" s="431"/>
      <c r="Q59" s="431"/>
      <c r="R59" s="110"/>
      <c r="S59" s="110"/>
    </row>
    <row r="60" spans="1:19" s="177" customFormat="1" x14ac:dyDescent="0.2">
      <c r="A60" s="652"/>
      <c r="B60" s="91" t="s">
        <v>496</v>
      </c>
      <c r="C60" s="91" t="s">
        <v>1353</v>
      </c>
      <c r="D60" s="91" t="s">
        <v>562</v>
      </c>
      <c r="E60" s="89" t="s">
        <v>285</v>
      </c>
      <c r="F60" s="91">
        <v>-57</v>
      </c>
      <c r="G60" s="106"/>
      <c r="H60" s="91"/>
      <c r="I60" s="100"/>
      <c r="J60" s="91"/>
      <c r="K60" s="91">
        <v>0</v>
      </c>
      <c r="L60" s="91"/>
      <c r="M60" s="91"/>
      <c r="N60" s="100"/>
      <c r="O60" s="100">
        <f t="shared" si="1"/>
        <v>0</v>
      </c>
      <c r="P60" s="179"/>
      <c r="Q60" s="179"/>
      <c r="R60" s="110"/>
      <c r="S60" s="110"/>
    </row>
    <row r="61" spans="1:19" s="177" customFormat="1" x14ac:dyDescent="0.2">
      <c r="A61" s="652"/>
      <c r="B61" s="91" t="s">
        <v>277</v>
      </c>
      <c r="C61" s="91" t="s">
        <v>494</v>
      </c>
      <c r="D61" s="91" t="s">
        <v>779</v>
      </c>
      <c r="E61" s="89" t="s">
        <v>570</v>
      </c>
      <c r="F61" s="91">
        <v>-57</v>
      </c>
      <c r="G61" s="106"/>
      <c r="H61" s="91">
        <v>0</v>
      </c>
      <c r="I61" s="100">
        <v>0</v>
      </c>
      <c r="J61" s="91">
        <v>0</v>
      </c>
      <c r="K61" s="91">
        <v>0</v>
      </c>
      <c r="L61" s="91">
        <v>0</v>
      </c>
      <c r="M61" s="91">
        <v>0</v>
      </c>
      <c r="N61" s="100">
        <v>0</v>
      </c>
      <c r="O61" s="100">
        <f t="shared" si="1"/>
        <v>0</v>
      </c>
      <c r="P61" s="179"/>
      <c r="Q61" s="179"/>
      <c r="R61" s="110"/>
      <c r="S61" s="110"/>
    </row>
    <row r="62" spans="1:19" x14ac:dyDescent="0.2">
      <c r="A62" s="652"/>
      <c r="B62" s="419" t="s">
        <v>853</v>
      </c>
      <c r="C62" s="419" t="s">
        <v>479</v>
      </c>
      <c r="D62" s="419" t="s">
        <v>837</v>
      </c>
      <c r="E62" s="428" t="s">
        <v>854</v>
      </c>
      <c r="F62" s="419">
        <v>-57</v>
      </c>
      <c r="G62" s="106"/>
      <c r="H62" s="91">
        <v>0</v>
      </c>
      <c r="I62" s="100"/>
      <c r="J62" s="419">
        <v>0</v>
      </c>
      <c r="K62" s="419">
        <v>0</v>
      </c>
      <c r="L62" s="419"/>
      <c r="M62" s="91">
        <v>0</v>
      </c>
      <c r="N62" s="100">
        <v>0</v>
      </c>
      <c r="O62" s="100">
        <f t="shared" si="1"/>
        <v>0</v>
      </c>
      <c r="P62" s="179"/>
      <c r="Q62" s="179"/>
    </row>
    <row r="63" spans="1:19" x14ac:dyDescent="0.2">
      <c r="A63" s="752"/>
      <c r="B63" s="419" t="s">
        <v>532</v>
      </c>
      <c r="C63" s="419" t="s">
        <v>1263</v>
      </c>
      <c r="D63" s="419" t="s">
        <v>831</v>
      </c>
      <c r="E63" s="428" t="s">
        <v>295</v>
      </c>
      <c r="F63" s="419">
        <v>-57</v>
      </c>
      <c r="G63" s="106"/>
      <c r="H63" s="91"/>
      <c r="I63" s="100"/>
      <c r="J63" s="91">
        <v>0</v>
      </c>
      <c r="K63" s="419">
        <v>0</v>
      </c>
      <c r="L63" s="419"/>
      <c r="M63" s="91">
        <v>0</v>
      </c>
      <c r="N63" s="100"/>
      <c r="O63" s="100">
        <f t="shared" si="1"/>
        <v>0</v>
      </c>
      <c r="P63" s="179"/>
      <c r="Q63" s="179"/>
    </row>
    <row r="64" spans="1:19" x14ac:dyDescent="0.2">
      <c r="A64" s="750"/>
      <c r="B64" s="91" t="s">
        <v>1266</v>
      </c>
      <c r="C64" s="91" t="s">
        <v>1260</v>
      </c>
      <c r="D64" s="91" t="s">
        <v>1191</v>
      </c>
      <c r="E64" s="89" t="s">
        <v>251</v>
      </c>
      <c r="F64" s="91">
        <v>-57</v>
      </c>
      <c r="G64" s="106"/>
      <c r="H64" s="91"/>
      <c r="I64" s="100"/>
      <c r="J64" s="91">
        <v>0</v>
      </c>
      <c r="K64" s="91"/>
      <c r="L64" s="91"/>
      <c r="M64" s="91"/>
      <c r="N64" s="100"/>
      <c r="O64" s="100">
        <f t="shared" si="1"/>
        <v>0</v>
      </c>
      <c r="P64" s="179"/>
      <c r="Q64" s="179"/>
    </row>
    <row r="65" spans="1:18" x14ac:dyDescent="0.2">
      <c r="A65" s="751"/>
      <c r="B65" s="419" t="s">
        <v>1351</v>
      </c>
      <c r="C65" s="419" t="s">
        <v>1352</v>
      </c>
      <c r="D65" s="419" t="s">
        <v>825</v>
      </c>
      <c r="E65" s="428" t="s">
        <v>907</v>
      </c>
      <c r="F65" s="419">
        <v>-57</v>
      </c>
      <c r="G65" s="420"/>
      <c r="H65" s="419"/>
      <c r="I65" s="430"/>
      <c r="J65" s="419"/>
      <c r="K65" s="419">
        <v>0</v>
      </c>
      <c r="L65" s="419"/>
      <c r="M65" s="419"/>
      <c r="N65" s="430"/>
      <c r="O65" s="430">
        <f t="shared" si="1"/>
        <v>0</v>
      </c>
      <c r="P65" s="431"/>
      <c r="Q65" s="431"/>
    </row>
    <row r="66" spans="1:18" s="177" customFormat="1" x14ac:dyDescent="0.2">
      <c r="A66" s="653"/>
      <c r="B66" s="49"/>
      <c r="C66" s="49"/>
      <c r="D66" s="49"/>
      <c r="E66" s="81"/>
      <c r="F66" s="49"/>
      <c r="G66" s="49"/>
      <c r="H66" s="49"/>
      <c r="I66" s="49"/>
      <c r="J66" s="49"/>
      <c r="K66" s="49"/>
      <c r="L66" s="49"/>
      <c r="M66" s="49"/>
      <c r="N66" s="49"/>
      <c r="O66" s="551"/>
      <c r="P66" s="280"/>
      <c r="Q66" s="280"/>
    </row>
    <row r="67" spans="1:18" s="177" customFormat="1" x14ac:dyDescent="0.2">
      <c r="A67" s="749">
        <v>1</v>
      </c>
      <c r="B67" s="91" t="s">
        <v>646</v>
      </c>
      <c r="C67" s="91" t="s">
        <v>117</v>
      </c>
      <c r="D67" s="91" t="s">
        <v>541</v>
      </c>
      <c r="E67" s="89" t="s">
        <v>40</v>
      </c>
      <c r="F67" s="91">
        <v>-63</v>
      </c>
      <c r="G67" s="106"/>
      <c r="H67" s="91">
        <v>200</v>
      </c>
      <c r="I67" s="100">
        <v>400</v>
      </c>
      <c r="J67" s="91">
        <v>200</v>
      </c>
      <c r="K67" s="91"/>
      <c r="L67" s="91"/>
      <c r="M67" s="91">
        <v>0</v>
      </c>
      <c r="N67" s="100">
        <v>325</v>
      </c>
      <c r="O67" s="100">
        <f>(SUM(G67,I67,N67)+(LARGE((H67,J67:M67),1))+(LARGE((H67,J67:M67),2)))</f>
        <v>1125</v>
      </c>
      <c r="P67" s="748" t="s">
        <v>1506</v>
      </c>
      <c r="Q67" s="215"/>
    </row>
    <row r="68" spans="1:18" s="177" customFormat="1" x14ac:dyDescent="0.2">
      <c r="A68" s="749">
        <v>2</v>
      </c>
      <c r="B68" s="91" t="s">
        <v>573</v>
      </c>
      <c r="C68" s="91" t="s">
        <v>574</v>
      </c>
      <c r="D68" s="91" t="s">
        <v>511</v>
      </c>
      <c r="E68" s="89" t="s">
        <v>575</v>
      </c>
      <c r="F68" s="91">
        <v>-63</v>
      </c>
      <c r="G68" s="106"/>
      <c r="H68" s="91">
        <v>0</v>
      </c>
      <c r="I68" s="100">
        <v>0</v>
      </c>
      <c r="J68" s="91">
        <v>162.5</v>
      </c>
      <c r="K68" s="91"/>
      <c r="L68" s="91"/>
      <c r="M68" s="91">
        <v>200</v>
      </c>
      <c r="N68" s="100">
        <v>400</v>
      </c>
      <c r="O68" s="100">
        <f>(SUM(G68,I68,N68)+(LARGE((H68,J68:M68),1))+(LARGE((H68,J68:M68),2)))</f>
        <v>762.5</v>
      </c>
      <c r="P68" s="748" t="s">
        <v>1506</v>
      </c>
      <c r="Q68" s="215"/>
    </row>
    <row r="69" spans="1:18" s="177" customFormat="1" x14ac:dyDescent="0.2">
      <c r="A69" s="749">
        <v>3</v>
      </c>
      <c r="B69" s="175" t="s">
        <v>1354</v>
      </c>
      <c r="C69" s="175" t="s">
        <v>1263</v>
      </c>
      <c r="D69" s="175" t="s">
        <v>831</v>
      </c>
      <c r="E69" s="218" t="s">
        <v>907</v>
      </c>
      <c r="F69" s="91">
        <v>-63</v>
      </c>
      <c r="G69" s="106"/>
      <c r="H69" s="91"/>
      <c r="I69" s="100"/>
      <c r="J69" s="91"/>
      <c r="K69" s="91">
        <v>162.5</v>
      </c>
      <c r="L69" s="91">
        <v>162.5</v>
      </c>
      <c r="M69" s="91"/>
      <c r="N69" s="100">
        <v>200</v>
      </c>
      <c r="O69" s="100">
        <f>SUM(G69:N69)</f>
        <v>525</v>
      </c>
      <c r="P69" s="748" t="s">
        <v>1506</v>
      </c>
      <c r="Q69" s="215"/>
    </row>
    <row r="70" spans="1:18" s="177" customFormat="1" x14ac:dyDescent="0.2">
      <c r="A70" s="652">
        <v>4</v>
      </c>
      <c r="B70" s="175" t="s">
        <v>321</v>
      </c>
      <c r="C70" s="175" t="s">
        <v>565</v>
      </c>
      <c r="D70" s="175" t="s">
        <v>567</v>
      </c>
      <c r="E70" s="218" t="s">
        <v>566</v>
      </c>
      <c r="F70" s="91">
        <v>-63</v>
      </c>
      <c r="G70" s="106"/>
      <c r="H70" s="91">
        <v>162.5</v>
      </c>
      <c r="I70" s="100">
        <v>325</v>
      </c>
      <c r="J70" s="91"/>
      <c r="K70" s="91"/>
      <c r="L70" s="91"/>
      <c r="M70" s="91"/>
      <c r="N70" s="100"/>
      <c r="O70" s="100">
        <f>SUM(G70:N70)</f>
        <v>487.5</v>
      </c>
      <c r="P70" s="179" t="s">
        <v>1508</v>
      </c>
      <c r="Q70" s="179" t="s">
        <v>1508</v>
      </c>
    </row>
    <row r="71" spans="1:18" x14ac:dyDescent="0.2">
      <c r="A71" s="749">
        <v>5</v>
      </c>
      <c r="B71" s="422" t="s">
        <v>844</v>
      </c>
      <c r="C71" s="422" t="s">
        <v>38</v>
      </c>
      <c r="D71" s="422" t="s">
        <v>830</v>
      </c>
      <c r="E71" s="423" t="s">
        <v>570</v>
      </c>
      <c r="F71" s="144">
        <v>-63</v>
      </c>
      <c r="G71" s="623"/>
      <c r="H71" s="624"/>
      <c r="I71" s="625" t="s">
        <v>843</v>
      </c>
      <c r="J71" s="625" t="s">
        <v>843</v>
      </c>
      <c r="K71" s="273">
        <v>200</v>
      </c>
      <c r="L71" s="273">
        <v>200</v>
      </c>
      <c r="M71" s="273">
        <v>0</v>
      </c>
      <c r="N71" s="273">
        <v>0</v>
      </c>
      <c r="O71" s="100">
        <f>SUM(H71:N71)</f>
        <v>400</v>
      </c>
      <c r="P71" s="748" t="s">
        <v>1506</v>
      </c>
      <c r="Q71" s="748" t="s">
        <v>1551</v>
      </c>
    </row>
    <row r="72" spans="1:18" x14ac:dyDescent="0.2">
      <c r="A72" s="749">
        <v>6</v>
      </c>
      <c r="B72" s="419" t="s">
        <v>1264</v>
      </c>
      <c r="C72" s="419" t="s">
        <v>1265</v>
      </c>
      <c r="D72" s="419" t="s">
        <v>835</v>
      </c>
      <c r="E72" s="428" t="s">
        <v>824</v>
      </c>
      <c r="F72" s="419">
        <v>-63</v>
      </c>
      <c r="G72" s="420"/>
      <c r="H72" s="419"/>
      <c r="I72" s="430"/>
      <c r="J72" s="419">
        <f>75/2</f>
        <v>37.5</v>
      </c>
      <c r="K72" s="91">
        <v>0</v>
      </c>
      <c r="L72" s="91">
        <v>0</v>
      </c>
      <c r="M72" s="91"/>
      <c r="N72" s="100">
        <v>250</v>
      </c>
      <c r="O72" s="100">
        <f>SUM(H72:N72)</f>
        <v>287.5</v>
      </c>
      <c r="P72" s="748" t="s">
        <v>1506</v>
      </c>
      <c r="Q72" s="215"/>
      <c r="R72" s="177"/>
    </row>
    <row r="73" spans="1:18" x14ac:dyDescent="0.2">
      <c r="A73" s="652">
        <v>7</v>
      </c>
      <c r="B73" s="91" t="s">
        <v>399</v>
      </c>
      <c r="C73" s="91" t="s">
        <v>36</v>
      </c>
      <c r="D73" s="91" t="s">
        <v>511</v>
      </c>
      <c r="E73" s="89" t="s">
        <v>773</v>
      </c>
      <c r="F73" s="91">
        <v>-63</v>
      </c>
      <c r="G73" s="106"/>
      <c r="H73" s="91">
        <v>125</v>
      </c>
      <c r="I73" s="100"/>
      <c r="J73" s="91"/>
      <c r="K73" s="91"/>
      <c r="L73" s="91"/>
      <c r="M73" s="91"/>
      <c r="N73" s="100">
        <v>0</v>
      </c>
      <c r="O73" s="100">
        <f>SUM(G73:N73)</f>
        <v>125</v>
      </c>
      <c r="P73" s="279" t="s">
        <v>1491</v>
      </c>
      <c r="Q73" s="279" t="s">
        <v>1491</v>
      </c>
    </row>
    <row r="74" spans="1:18" x14ac:dyDescent="0.2">
      <c r="A74" s="659"/>
      <c r="B74" s="623" t="s">
        <v>727</v>
      </c>
      <c r="C74" s="623" t="s">
        <v>842</v>
      </c>
      <c r="D74" s="623" t="s">
        <v>581</v>
      </c>
      <c r="E74" s="731" t="s">
        <v>15</v>
      </c>
      <c r="F74" s="419">
        <v>-63</v>
      </c>
      <c r="G74" s="732"/>
      <c r="H74" s="625" t="s">
        <v>843</v>
      </c>
      <c r="I74" s="625" t="s">
        <v>843</v>
      </c>
      <c r="J74" s="624">
        <f>200/2</f>
        <v>100</v>
      </c>
      <c r="K74" s="432"/>
      <c r="L74" s="432"/>
      <c r="M74" s="419">
        <v>0</v>
      </c>
      <c r="N74" s="432"/>
      <c r="O74" s="582">
        <f>SUM(G74:N74)</f>
        <v>100</v>
      </c>
      <c r="P74" s="734"/>
      <c r="Q74" s="734"/>
    </row>
    <row r="75" spans="1:18" s="177" customFormat="1" x14ac:dyDescent="0.2">
      <c r="A75" s="651"/>
      <c r="B75" s="175" t="s">
        <v>855</v>
      </c>
      <c r="C75" s="175" t="s">
        <v>229</v>
      </c>
      <c r="D75" s="175" t="s">
        <v>860</v>
      </c>
      <c r="E75" s="218" t="s">
        <v>168</v>
      </c>
      <c r="F75" s="91">
        <v>-63</v>
      </c>
      <c r="G75" s="106"/>
      <c r="H75" s="91">
        <v>0</v>
      </c>
      <c r="I75" s="100"/>
      <c r="J75" s="91"/>
      <c r="K75" s="91"/>
      <c r="L75" s="91"/>
      <c r="M75" s="91"/>
      <c r="N75" s="100">
        <v>0</v>
      </c>
      <c r="O75" s="100">
        <f>SUM(G75:N75)</f>
        <v>0</v>
      </c>
      <c r="P75" s="179"/>
      <c r="Q75" s="179"/>
    </row>
    <row r="76" spans="1:18" x14ac:dyDescent="0.2">
      <c r="A76" s="659"/>
      <c r="B76" s="419" t="s">
        <v>853</v>
      </c>
      <c r="C76" s="419" t="s">
        <v>479</v>
      </c>
      <c r="D76" s="419" t="s">
        <v>837</v>
      </c>
      <c r="E76" s="428" t="s">
        <v>854</v>
      </c>
      <c r="F76" s="419">
        <v>-63</v>
      </c>
      <c r="G76" s="420"/>
      <c r="H76" s="419">
        <v>0</v>
      </c>
      <c r="I76" s="430"/>
      <c r="J76" s="419">
        <v>0</v>
      </c>
      <c r="K76" s="419">
        <v>0</v>
      </c>
      <c r="L76" s="419"/>
      <c r="M76" s="419"/>
      <c r="N76" s="430"/>
      <c r="O76" s="430">
        <f>(SUM(G76,I76,N76)+(LARGE((H76,J76:M76),1))+(LARGE((H76,J76:M76),2)))</f>
        <v>0</v>
      </c>
      <c r="P76" s="431"/>
      <c r="Q76" s="431"/>
    </row>
    <row r="77" spans="1:18" x14ac:dyDescent="0.2">
      <c r="A77" s="652"/>
      <c r="B77" s="91" t="s">
        <v>1224</v>
      </c>
      <c r="C77" s="91" t="s">
        <v>1499</v>
      </c>
      <c r="D77" s="421"/>
      <c r="E77" s="89" t="s">
        <v>919</v>
      </c>
      <c r="F77" s="91">
        <v>-63</v>
      </c>
      <c r="G77" s="106"/>
      <c r="H77" s="91"/>
      <c r="I77" s="100"/>
      <c r="J77" s="91"/>
      <c r="K77" s="91"/>
      <c r="L77" s="91"/>
      <c r="M77" s="91"/>
      <c r="N77" s="100">
        <v>0</v>
      </c>
      <c r="O77" s="100">
        <f>SUM(H77:N77)</f>
        <v>0</v>
      </c>
      <c r="P77" s="179"/>
      <c r="Q77" s="179"/>
    </row>
    <row r="78" spans="1:18" x14ac:dyDescent="0.2">
      <c r="A78" s="653"/>
      <c r="B78" s="186"/>
      <c r="C78" s="186"/>
      <c r="D78" s="187"/>
      <c r="E78" s="260"/>
      <c r="F78" s="186"/>
      <c r="G78" s="188"/>
      <c r="H78" s="186"/>
      <c r="I78" s="188"/>
      <c r="J78" s="186"/>
      <c r="K78" s="186"/>
      <c r="L78" s="186"/>
      <c r="M78" s="186"/>
      <c r="N78" s="186"/>
      <c r="O78" s="551"/>
      <c r="P78" s="281"/>
      <c r="Q78" s="281"/>
    </row>
    <row r="79" spans="1:18" x14ac:dyDescent="0.2">
      <c r="A79" s="749">
        <v>1</v>
      </c>
      <c r="B79" s="623" t="s">
        <v>727</v>
      </c>
      <c r="C79" s="623" t="s">
        <v>842</v>
      </c>
      <c r="D79" s="623" t="s">
        <v>581</v>
      </c>
      <c r="E79" s="731" t="s">
        <v>15</v>
      </c>
      <c r="F79" s="419">
        <v>-70</v>
      </c>
      <c r="G79" s="732"/>
      <c r="H79" s="625" t="s">
        <v>843</v>
      </c>
      <c r="I79" s="625" t="s">
        <v>843</v>
      </c>
      <c r="J79" s="624">
        <v>200</v>
      </c>
      <c r="K79" s="432"/>
      <c r="L79" s="432"/>
      <c r="M79" s="747">
        <v>0</v>
      </c>
      <c r="N79" s="328">
        <v>400</v>
      </c>
      <c r="O79" s="331">
        <f>SUM(G79:N79)</f>
        <v>600</v>
      </c>
      <c r="P79" s="748" t="s">
        <v>1506</v>
      </c>
      <c r="Q79" s="215"/>
    </row>
    <row r="80" spans="1:18" s="177" customFormat="1" x14ac:dyDescent="0.2">
      <c r="A80" s="652"/>
      <c r="B80" s="318" t="s">
        <v>608</v>
      </c>
      <c r="C80" s="318" t="s">
        <v>1500</v>
      </c>
      <c r="D80" s="745"/>
      <c r="E80" s="317" t="s">
        <v>531</v>
      </c>
      <c r="F80" s="91">
        <v>-70</v>
      </c>
      <c r="G80" s="746"/>
      <c r="H80" s="319"/>
      <c r="I80" s="319"/>
      <c r="J80" s="273"/>
      <c r="K80" s="313"/>
      <c r="L80" s="313"/>
      <c r="M80" s="328"/>
      <c r="N80" s="328">
        <v>0</v>
      </c>
      <c r="O80" s="331">
        <f>SUM(G80:N80)</f>
        <v>0</v>
      </c>
      <c r="P80" s="393"/>
      <c r="Q80" s="393"/>
    </row>
    <row r="81" spans="1:17" x14ac:dyDescent="0.2">
      <c r="A81" s="651"/>
      <c r="B81" s="422" t="s">
        <v>844</v>
      </c>
      <c r="C81" s="422" t="s">
        <v>38</v>
      </c>
      <c r="D81" s="422" t="s">
        <v>830</v>
      </c>
      <c r="E81" s="423" t="s">
        <v>570</v>
      </c>
      <c r="F81" s="144">
        <v>-70</v>
      </c>
      <c r="G81" s="623"/>
      <c r="H81" s="624"/>
      <c r="I81" s="625" t="s">
        <v>843</v>
      </c>
      <c r="J81" s="625" t="s">
        <v>843</v>
      </c>
      <c r="K81" s="624"/>
      <c r="L81" s="624"/>
      <c r="M81" s="747"/>
      <c r="N81" s="747"/>
      <c r="O81" s="733">
        <f t="shared" ref="O81" si="2">SUM(G81:N81)</f>
        <v>0</v>
      </c>
      <c r="P81" s="626"/>
      <c r="Q81" s="626"/>
    </row>
    <row r="82" spans="1:17" x14ac:dyDescent="0.2">
      <c r="A82" s="653"/>
      <c r="B82" s="186"/>
      <c r="C82" s="186"/>
      <c r="D82" s="187"/>
      <c r="E82" s="260"/>
      <c r="F82" s="186"/>
      <c r="G82" s="188"/>
      <c r="H82" s="186"/>
      <c r="I82" s="188"/>
      <c r="J82" s="186"/>
      <c r="K82" s="186"/>
      <c r="L82" s="186"/>
      <c r="M82" s="186"/>
      <c r="N82" s="186"/>
      <c r="O82" s="627"/>
      <c r="P82" s="281"/>
      <c r="Q82" s="281"/>
    </row>
    <row r="83" spans="1:17" x14ac:dyDescent="0.2">
      <c r="A83" s="749">
        <v>1</v>
      </c>
      <c r="B83" s="273" t="s">
        <v>230</v>
      </c>
      <c r="C83" s="273" t="s">
        <v>98</v>
      </c>
      <c r="D83" s="273" t="s">
        <v>541</v>
      </c>
      <c r="E83" s="274" t="s">
        <v>99</v>
      </c>
      <c r="F83" s="106" t="s">
        <v>320</v>
      </c>
      <c r="G83" s="273">
        <v>0</v>
      </c>
      <c r="H83" s="273">
        <v>200</v>
      </c>
      <c r="I83" s="273">
        <v>325</v>
      </c>
      <c r="J83" s="273"/>
      <c r="K83" s="273">
        <v>200</v>
      </c>
      <c r="L83" s="273"/>
      <c r="M83" s="273"/>
      <c r="N83" s="273">
        <v>325</v>
      </c>
      <c r="O83" s="100">
        <f>(SUM(G83,I83,N83)+(LARGE((H83,J83:M83),1))+(LARGE((H83,J83:M83),2)))</f>
        <v>1050</v>
      </c>
      <c r="P83" s="748" t="s">
        <v>1506</v>
      </c>
      <c r="Q83" s="215"/>
    </row>
    <row r="84" spans="1:17" x14ac:dyDescent="0.2">
      <c r="A84" s="749">
        <v>1</v>
      </c>
      <c r="B84" s="273" t="s">
        <v>482</v>
      </c>
      <c r="C84" s="273" t="s">
        <v>117</v>
      </c>
      <c r="D84" s="273" t="s">
        <v>845</v>
      </c>
      <c r="E84" s="274" t="s">
        <v>561</v>
      </c>
      <c r="F84" s="106" t="s">
        <v>320</v>
      </c>
      <c r="G84" s="273"/>
      <c r="H84" s="273">
        <v>0</v>
      </c>
      <c r="I84" s="273">
        <v>250</v>
      </c>
      <c r="J84" s="273">
        <v>200</v>
      </c>
      <c r="K84" s="716">
        <v>162.5</v>
      </c>
      <c r="L84" s="273">
        <v>200</v>
      </c>
      <c r="M84" s="273"/>
      <c r="N84" s="273">
        <v>400</v>
      </c>
      <c r="O84" s="100">
        <f>(SUM(G84,I84,N84)+(LARGE((H84,J84:M84),1))+(LARGE((H84,J84:M84),2)))</f>
        <v>1050</v>
      </c>
      <c r="P84" s="748" t="s">
        <v>1506</v>
      </c>
      <c r="Q84" s="215"/>
    </row>
    <row r="85" spans="1:17" x14ac:dyDescent="0.2">
      <c r="A85" s="651"/>
      <c r="B85" s="424" t="s">
        <v>846</v>
      </c>
      <c r="C85" s="424" t="s">
        <v>847</v>
      </c>
      <c r="D85" s="424" t="s">
        <v>848</v>
      </c>
      <c r="E85" s="425" t="s">
        <v>99</v>
      </c>
      <c r="F85" s="426" t="s">
        <v>320</v>
      </c>
      <c r="G85" s="273"/>
      <c r="H85" s="273"/>
      <c r="I85" s="273">
        <v>0</v>
      </c>
      <c r="J85" s="273">
        <v>0</v>
      </c>
      <c r="K85" s="273"/>
      <c r="L85" s="273">
        <v>0</v>
      </c>
      <c r="M85" s="273"/>
      <c r="N85" s="273">
        <v>0</v>
      </c>
      <c r="O85" s="100">
        <f>SUM(G85:N85)</f>
        <v>0</v>
      </c>
      <c r="P85" s="100"/>
      <c r="Q85" s="393"/>
    </row>
    <row r="86" spans="1:17" x14ac:dyDescent="0.2">
      <c r="D86" s="129"/>
      <c r="I86" s="130"/>
    </row>
    <row r="87" spans="1:17" x14ac:dyDescent="0.2">
      <c r="D87" s="129"/>
      <c r="I87" s="130"/>
    </row>
    <row r="88" spans="1:17" x14ac:dyDescent="0.2">
      <c r="D88" s="129"/>
      <c r="I88" s="130"/>
    </row>
    <row r="89" spans="1:17" x14ac:dyDescent="0.2">
      <c r="D89" s="129"/>
      <c r="I89" s="130"/>
    </row>
    <row r="90" spans="1:17" x14ac:dyDescent="0.2">
      <c r="D90" s="129"/>
      <c r="I90" s="130"/>
    </row>
    <row r="91" spans="1:17" x14ac:dyDescent="0.2">
      <c r="D91" s="129"/>
      <c r="I91" s="130"/>
    </row>
    <row r="92" spans="1:17" x14ac:dyDescent="0.2">
      <c r="D92" s="129"/>
      <c r="I92" s="130"/>
    </row>
    <row r="93" spans="1:17" x14ac:dyDescent="0.2">
      <c r="D93" s="129"/>
      <c r="I93" s="130"/>
    </row>
    <row r="94" spans="1:17" x14ac:dyDescent="0.2">
      <c r="D94" s="129"/>
      <c r="I94" s="130"/>
    </row>
    <row r="95" spans="1:17" x14ac:dyDescent="0.2">
      <c r="D95" s="129"/>
    </row>
    <row r="96" spans="1:17" x14ac:dyDescent="0.2">
      <c r="D96" s="129"/>
    </row>
    <row r="97" spans="2:17" x14ac:dyDescent="0.2">
      <c r="D97" s="129"/>
    </row>
    <row r="98" spans="2:17" x14ac:dyDescent="0.2">
      <c r="D98" s="129"/>
    </row>
    <row r="99" spans="2:17" x14ac:dyDescent="0.2">
      <c r="D99" s="129"/>
    </row>
    <row r="100" spans="2:17" x14ac:dyDescent="0.2">
      <c r="B100" s="190"/>
      <c r="C100" s="190"/>
      <c r="D100" s="190"/>
      <c r="E100" s="194"/>
      <c r="F100" s="190"/>
      <c r="G100" s="190"/>
      <c r="H100" s="190"/>
      <c r="I100" s="190"/>
      <c r="J100" s="190"/>
      <c r="K100" s="190"/>
      <c r="L100" s="190"/>
      <c r="M100" s="190"/>
      <c r="N100" s="190"/>
      <c r="O100" s="191"/>
      <c r="P100" s="191"/>
      <c r="Q100" s="192"/>
    </row>
    <row r="101" spans="2:17" x14ac:dyDescent="0.2">
      <c r="B101" s="190"/>
      <c r="C101" s="190"/>
      <c r="D101" s="190"/>
      <c r="E101" s="194"/>
      <c r="F101" s="190"/>
      <c r="G101" s="189"/>
      <c r="H101" s="189"/>
      <c r="I101" s="190"/>
      <c r="J101" s="190"/>
      <c r="K101" s="190"/>
      <c r="L101" s="190"/>
      <c r="M101" s="190"/>
      <c r="N101" s="190"/>
      <c r="O101" s="191"/>
      <c r="P101" s="191"/>
      <c r="Q101" s="192"/>
    </row>
    <row r="102" spans="2:17" x14ac:dyDescent="0.2">
      <c r="B102" s="190"/>
      <c r="C102" s="190"/>
      <c r="D102" s="190"/>
      <c r="E102" s="194"/>
      <c r="F102" s="190"/>
      <c r="G102" s="189"/>
      <c r="H102" s="189"/>
      <c r="I102" s="193"/>
      <c r="J102" s="190"/>
      <c r="K102" s="190"/>
      <c r="L102" s="190"/>
      <c r="M102" s="190"/>
      <c r="N102" s="190"/>
      <c r="O102" s="193"/>
      <c r="P102" s="193"/>
      <c r="Q102" s="194"/>
    </row>
    <row r="103" spans="2:17" x14ac:dyDescent="0.2">
      <c r="B103" s="195"/>
      <c r="C103" s="195"/>
      <c r="D103" s="195"/>
      <c r="E103" s="262"/>
      <c r="F103" s="190"/>
      <c r="G103" s="196"/>
      <c r="H103" s="196"/>
      <c r="I103" s="195"/>
      <c r="J103" s="193"/>
      <c r="K103" s="193"/>
      <c r="L103" s="193"/>
      <c r="M103" s="193"/>
      <c r="N103" s="193"/>
      <c r="O103" s="193"/>
      <c r="P103" s="193"/>
      <c r="Q103" s="195"/>
    </row>
    <row r="104" spans="2:17" x14ac:dyDescent="0.2">
      <c r="B104" s="195"/>
      <c r="C104" s="195"/>
      <c r="D104" s="195"/>
      <c r="E104" s="262"/>
      <c r="F104" s="190"/>
      <c r="G104" s="195"/>
      <c r="H104" s="195"/>
      <c r="I104" s="195"/>
      <c r="J104" s="193"/>
      <c r="K104" s="193"/>
      <c r="L104" s="193"/>
      <c r="M104" s="193"/>
      <c r="N104" s="193"/>
      <c r="O104" s="193"/>
      <c r="P104" s="193"/>
      <c r="Q104" s="195"/>
    </row>
    <row r="105" spans="2:17" x14ac:dyDescent="0.2">
      <c r="D105" s="129"/>
    </row>
    <row r="106" spans="2:17" x14ac:dyDescent="0.2">
      <c r="D106" s="129"/>
    </row>
    <row r="107" spans="2:17" x14ac:dyDescent="0.2">
      <c r="D107" s="129"/>
    </row>
    <row r="108" spans="2:17" x14ac:dyDescent="0.2">
      <c r="D108" s="129"/>
    </row>
    <row r="109" spans="2:17" x14ac:dyDescent="0.2">
      <c r="D109" s="129"/>
    </row>
    <row r="110" spans="2:17" x14ac:dyDescent="0.2">
      <c r="D110" s="129"/>
    </row>
    <row r="111" spans="2:17" x14ac:dyDescent="0.2">
      <c r="D111" s="129"/>
    </row>
    <row r="112" spans="2:17" x14ac:dyDescent="0.2">
      <c r="D112" s="129"/>
    </row>
    <row r="113" spans="4:4" x14ac:dyDescent="0.2">
      <c r="D113" s="129"/>
    </row>
    <row r="114" spans="4:4" x14ac:dyDescent="0.2">
      <c r="D114" s="129"/>
    </row>
    <row r="115" spans="4:4" x14ac:dyDescent="0.2">
      <c r="D115" s="129"/>
    </row>
    <row r="116" spans="4:4" x14ac:dyDescent="0.2">
      <c r="D116" s="129"/>
    </row>
    <row r="117" spans="4:4" x14ac:dyDescent="0.2">
      <c r="D117" s="129"/>
    </row>
    <row r="118" spans="4:4" x14ac:dyDescent="0.2">
      <c r="D118" s="129"/>
    </row>
    <row r="119" spans="4:4" x14ac:dyDescent="0.2">
      <c r="D119" s="129"/>
    </row>
    <row r="120" spans="4:4" x14ac:dyDescent="0.2">
      <c r="D120" s="129"/>
    </row>
    <row r="121" spans="4:4" x14ac:dyDescent="0.2">
      <c r="D121" s="129"/>
    </row>
    <row r="122" spans="4:4" x14ac:dyDescent="0.2">
      <c r="D122" s="129"/>
    </row>
    <row r="123" spans="4:4" x14ac:dyDescent="0.2">
      <c r="D123" s="129"/>
    </row>
    <row r="124" spans="4:4" x14ac:dyDescent="0.2">
      <c r="D124" s="129"/>
    </row>
    <row r="125" spans="4:4" x14ac:dyDescent="0.2">
      <c r="D125" s="129"/>
    </row>
    <row r="126" spans="4:4" x14ac:dyDescent="0.2">
      <c r="D126" s="129"/>
    </row>
    <row r="127" spans="4:4" x14ac:dyDescent="0.2">
      <c r="D127" s="129"/>
    </row>
    <row r="128" spans="4:4" x14ac:dyDescent="0.2">
      <c r="D128" s="129"/>
    </row>
    <row r="129" spans="4:4" x14ac:dyDescent="0.2">
      <c r="D129" s="129"/>
    </row>
    <row r="130" spans="4:4" x14ac:dyDescent="0.2">
      <c r="D130" s="129"/>
    </row>
    <row r="131" spans="4:4" x14ac:dyDescent="0.2">
      <c r="D131" s="129"/>
    </row>
    <row r="132" spans="4:4" x14ac:dyDescent="0.2">
      <c r="D132" s="129"/>
    </row>
    <row r="133" spans="4:4" x14ac:dyDescent="0.2">
      <c r="D133" s="129"/>
    </row>
    <row r="134" spans="4:4" x14ac:dyDescent="0.2">
      <c r="D134" s="129"/>
    </row>
  </sheetData>
  <sortState ref="A21:P32">
    <sortCondition descending="1" ref="O21:O32"/>
    <sortCondition ref="B21:B32"/>
  </sortState>
  <mergeCells count="4">
    <mergeCell ref="B1:Q2"/>
    <mergeCell ref="C6:E6"/>
    <mergeCell ref="C7:F7"/>
    <mergeCell ref="C4:D4"/>
  </mergeCells>
  <phoneticPr fontId="4" type="noConversion"/>
  <pageMargins left="0.19685039370078741" right="0.19685039370078741" top="0.19685039370078741" bottom="0.19685039370078741" header="0.51181102362204722" footer="0.51181102362204722"/>
  <pageSetup scale="77" orientation="landscape" r:id="rId1"/>
  <headerFooter alignWithMargins="0"/>
  <rowBreaks count="1" manualBreakCount="1">
    <brk id="65" max="14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228"/>
  <sheetViews>
    <sheetView zoomScale="99" zoomScaleNormal="99" workbookViewId="0">
      <pane xSplit="3" ySplit="12" topLeftCell="D194" activePane="bottomRight" state="frozen"/>
      <selection activeCell="K15" sqref="K15"/>
      <selection pane="topRight" activeCell="K15" sqref="K15"/>
      <selection pane="bottomLeft" activeCell="K15" sqref="K15"/>
      <selection pane="bottomRight" activeCell="C218" sqref="C218"/>
    </sheetView>
  </sheetViews>
  <sheetFormatPr baseColWidth="10" defaultRowHeight="12.75" x14ac:dyDescent="0.2"/>
  <cols>
    <col min="1" max="1" width="4.7109375" customWidth="1"/>
    <col min="2" max="2" width="20.28515625" customWidth="1"/>
    <col min="3" max="3" width="17.42578125" customWidth="1"/>
    <col min="5" max="5" width="15.140625" style="155" customWidth="1"/>
    <col min="10" max="14" width="11.42578125" customWidth="1"/>
    <col min="17" max="17" width="15" customWidth="1"/>
    <col min="18" max="18" width="21" customWidth="1"/>
  </cols>
  <sheetData>
    <row r="1" spans="1:18" ht="12.75" customHeight="1" x14ac:dyDescent="0.2">
      <c r="A1" s="865" t="s">
        <v>815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6"/>
    </row>
    <row r="2" spans="1:18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6"/>
    </row>
    <row r="3" spans="1:18" x14ac:dyDescent="0.2">
      <c r="B3" s="11"/>
      <c r="C3" s="11"/>
      <c r="D3" s="11"/>
      <c r="E3" s="255"/>
      <c r="F3" s="11"/>
      <c r="G3" s="11"/>
      <c r="H3" s="11"/>
      <c r="I3" s="11"/>
      <c r="J3" s="18"/>
      <c r="K3" s="11"/>
      <c r="L3" s="11"/>
      <c r="M3" s="11"/>
      <c r="N3" s="11"/>
      <c r="O3" s="11"/>
      <c r="P3" s="834"/>
      <c r="Q3" s="834"/>
      <c r="R3" s="19"/>
    </row>
    <row r="4" spans="1:18" x14ac:dyDescent="0.2">
      <c r="B4" s="379"/>
      <c r="C4" s="879" t="s">
        <v>776</v>
      </c>
      <c r="D4" s="879"/>
      <c r="E4" s="255"/>
      <c r="F4" s="19"/>
      <c r="G4" s="19"/>
      <c r="H4" s="19"/>
      <c r="I4" s="19"/>
      <c r="J4" s="18"/>
      <c r="K4" s="11"/>
      <c r="L4" s="11"/>
      <c r="M4" s="11"/>
      <c r="N4" s="11"/>
      <c r="O4" s="11"/>
      <c r="P4" s="834"/>
      <c r="Q4" s="834"/>
      <c r="R4" s="19"/>
    </row>
    <row r="5" spans="1:18" x14ac:dyDescent="0.2">
      <c r="B5" s="131"/>
      <c r="C5" s="1" t="s">
        <v>0</v>
      </c>
      <c r="D5" s="1"/>
      <c r="E5" s="210"/>
      <c r="F5" s="3"/>
      <c r="G5" s="3"/>
      <c r="H5" s="3"/>
      <c r="I5" s="3"/>
      <c r="J5" s="95" t="s">
        <v>9</v>
      </c>
      <c r="K5" s="876" t="s">
        <v>75</v>
      </c>
      <c r="L5" s="877"/>
      <c r="M5" s="877"/>
      <c r="N5" s="877"/>
      <c r="O5" s="878"/>
      <c r="P5" s="834"/>
      <c r="Q5" s="834"/>
      <c r="R5" s="3"/>
    </row>
    <row r="6" spans="1:18" x14ac:dyDescent="0.2">
      <c r="B6" s="162"/>
      <c r="C6" s="1" t="s">
        <v>1</v>
      </c>
      <c r="D6" s="1"/>
      <c r="E6" s="210"/>
      <c r="F6" s="3"/>
      <c r="G6" s="3"/>
      <c r="H6" s="3"/>
      <c r="I6" s="3"/>
      <c r="K6" s="68"/>
      <c r="L6" s="68"/>
      <c r="M6" s="68"/>
      <c r="N6" s="68"/>
      <c r="O6" s="6"/>
      <c r="P6" s="6"/>
      <c r="Q6" s="6"/>
      <c r="R6" s="3"/>
    </row>
    <row r="7" spans="1:18" x14ac:dyDescent="0.2">
      <c r="B7" s="157"/>
      <c r="C7" s="74" t="s">
        <v>112</v>
      </c>
      <c r="D7" s="74"/>
      <c r="E7" s="210"/>
      <c r="F7" s="3"/>
      <c r="G7" s="3"/>
      <c r="H7" s="3"/>
      <c r="I7" s="3"/>
      <c r="J7" s="39" t="s">
        <v>706</v>
      </c>
      <c r="K7" s="845">
        <v>42831</v>
      </c>
      <c r="L7" s="366"/>
      <c r="M7" s="366"/>
      <c r="N7" s="366"/>
      <c r="O7" s="7"/>
      <c r="P7" s="7"/>
      <c r="Q7" s="7"/>
      <c r="R7" s="3"/>
    </row>
    <row r="8" spans="1:18" x14ac:dyDescent="0.2">
      <c r="B8" s="217"/>
      <c r="C8" s="216" t="s">
        <v>361</v>
      </c>
      <c r="D8" s="3"/>
      <c r="E8" s="257"/>
      <c r="F8" s="4"/>
      <c r="G8" s="5"/>
      <c r="H8" s="5"/>
      <c r="I8" s="5"/>
      <c r="J8" s="6"/>
      <c r="K8" s="2"/>
      <c r="L8" s="2"/>
      <c r="M8" s="2"/>
      <c r="N8" s="2"/>
      <c r="R8" s="3"/>
    </row>
    <row r="9" spans="1:18" x14ac:dyDescent="0.2">
      <c r="B9" s="3"/>
      <c r="C9" s="3"/>
      <c r="D9" s="3"/>
      <c r="E9" s="257"/>
      <c r="F9" s="4"/>
      <c r="G9" s="5"/>
      <c r="H9" s="5"/>
      <c r="I9" s="5"/>
      <c r="J9" s="6"/>
      <c r="K9" s="2"/>
      <c r="L9" s="2"/>
      <c r="M9" s="2"/>
      <c r="N9" s="2"/>
      <c r="O9" s="7"/>
      <c r="P9" s="7"/>
      <c r="Q9" s="7"/>
      <c r="R9" s="3"/>
    </row>
    <row r="10" spans="1:18" x14ac:dyDescent="0.2">
      <c r="A10" s="80"/>
      <c r="B10" s="80" t="s">
        <v>4</v>
      </c>
      <c r="C10" s="80" t="s">
        <v>5</v>
      </c>
      <c r="D10" s="80" t="s">
        <v>140</v>
      </c>
      <c r="E10" s="80" t="s">
        <v>6</v>
      </c>
      <c r="F10" s="148" t="s">
        <v>10</v>
      </c>
      <c r="G10" s="154" t="s">
        <v>807</v>
      </c>
      <c r="H10" s="385" t="s">
        <v>808</v>
      </c>
      <c r="I10" s="154" t="s">
        <v>238</v>
      </c>
      <c r="J10" s="385" t="s">
        <v>809</v>
      </c>
      <c r="K10" s="385" t="s">
        <v>811</v>
      </c>
      <c r="L10" s="385" t="s">
        <v>812</v>
      </c>
      <c r="M10" s="385" t="s">
        <v>813</v>
      </c>
      <c r="N10" s="80" t="s">
        <v>108</v>
      </c>
      <c r="O10" s="385" t="s">
        <v>816</v>
      </c>
      <c r="P10" s="385"/>
      <c r="Q10" s="80" t="s">
        <v>166</v>
      </c>
      <c r="R10" s="80" t="s">
        <v>166</v>
      </c>
    </row>
    <row r="11" spans="1:18" x14ac:dyDescent="0.2">
      <c r="A11" s="80"/>
      <c r="B11" s="80"/>
      <c r="C11" s="80"/>
      <c r="D11" s="80" t="s">
        <v>141</v>
      </c>
      <c r="E11" s="80" t="s">
        <v>109</v>
      </c>
      <c r="F11" s="148" t="s">
        <v>110</v>
      </c>
      <c r="G11" s="154" t="s">
        <v>304</v>
      </c>
      <c r="H11" s="385" t="s">
        <v>304</v>
      </c>
      <c r="I11" s="154" t="s">
        <v>304</v>
      </c>
      <c r="J11" s="385" t="s">
        <v>304</v>
      </c>
      <c r="K11" s="385" t="s">
        <v>304</v>
      </c>
      <c r="L11" s="385" t="s">
        <v>304</v>
      </c>
      <c r="M11" s="385" t="s">
        <v>304</v>
      </c>
      <c r="N11" s="80" t="s">
        <v>304</v>
      </c>
      <c r="O11" s="385" t="s">
        <v>304</v>
      </c>
      <c r="P11" s="385"/>
      <c r="Q11" s="80"/>
      <c r="R11" s="80"/>
    </row>
    <row r="12" spans="1:18" x14ac:dyDescent="0.2">
      <c r="A12" s="654"/>
      <c r="B12" s="435"/>
      <c r="C12" s="435"/>
      <c r="D12" s="435"/>
      <c r="E12" s="435"/>
      <c r="F12" s="436"/>
      <c r="G12" s="437"/>
      <c r="H12" s="435"/>
      <c r="I12" s="438"/>
      <c r="J12" s="435"/>
      <c r="K12" s="435"/>
      <c r="L12" s="435"/>
      <c r="M12" s="435"/>
      <c r="N12" s="439"/>
      <c r="O12" s="435"/>
      <c r="P12" s="435"/>
      <c r="Q12" s="435"/>
      <c r="R12" s="435"/>
    </row>
    <row r="13" spans="1:18" s="440" customFormat="1" x14ac:dyDescent="0.2">
      <c r="A13" s="743">
        <v>1</v>
      </c>
      <c r="B13" s="144" t="s">
        <v>862</v>
      </c>
      <c r="C13" s="144" t="s">
        <v>863</v>
      </c>
      <c r="D13" s="144" t="s">
        <v>860</v>
      </c>
      <c r="E13" s="144" t="s">
        <v>570</v>
      </c>
      <c r="F13" s="414" t="s">
        <v>219</v>
      </c>
      <c r="G13" s="106"/>
      <c r="H13" s="91">
        <v>200</v>
      </c>
      <c r="I13" s="106">
        <v>250</v>
      </c>
      <c r="J13" s="91">
        <v>200</v>
      </c>
      <c r="K13" s="91"/>
      <c r="L13" s="620">
        <f>125/2</f>
        <v>62.5</v>
      </c>
      <c r="M13" s="619">
        <v>200</v>
      </c>
      <c r="N13" s="100">
        <v>400</v>
      </c>
      <c r="O13" s="91">
        <f>(SUM(G13,I13,N13)+(LARGE((H13,J13:M13),1))+(LARGE((H13,J13:M13),2)))</f>
        <v>1050</v>
      </c>
      <c r="P13" s="91"/>
      <c r="Q13" s="744" t="s">
        <v>1509</v>
      </c>
      <c r="R13" s="744" t="s">
        <v>1551</v>
      </c>
    </row>
    <row r="14" spans="1:18" s="440" customFormat="1" x14ac:dyDescent="0.2">
      <c r="A14" s="660"/>
      <c r="B14" s="419" t="s">
        <v>917</v>
      </c>
      <c r="C14" s="419" t="s">
        <v>100</v>
      </c>
      <c r="D14" s="419" t="s">
        <v>830</v>
      </c>
      <c r="E14" s="419" t="s">
        <v>824</v>
      </c>
      <c r="F14" s="444" t="s">
        <v>219</v>
      </c>
      <c r="G14" s="420"/>
      <c r="H14" s="419"/>
      <c r="I14" s="420">
        <v>325</v>
      </c>
      <c r="J14" s="419">
        <v>162.5</v>
      </c>
      <c r="K14" s="620">
        <v>162.5</v>
      </c>
      <c r="L14" s="419">
        <v>200</v>
      </c>
      <c r="M14" s="419"/>
      <c r="N14" s="430"/>
      <c r="O14" s="419">
        <f>(SUM(G14,I14,N14)+(LARGE((H14,J14:M14),1))+(LARGE((H14,J14:M14),2)))</f>
        <v>687.5</v>
      </c>
      <c r="P14" s="419"/>
      <c r="Q14" s="428"/>
      <c r="R14" s="428"/>
    </row>
    <row r="15" spans="1:18" s="440" customFormat="1" x14ac:dyDescent="0.2">
      <c r="A15" s="743">
        <v>2</v>
      </c>
      <c r="B15" s="144" t="s">
        <v>126</v>
      </c>
      <c r="C15" s="144" t="s">
        <v>276</v>
      </c>
      <c r="D15" s="144" t="s">
        <v>856</v>
      </c>
      <c r="E15" s="145" t="s">
        <v>99</v>
      </c>
      <c r="F15" s="414" t="s">
        <v>219</v>
      </c>
      <c r="G15" s="106"/>
      <c r="H15" s="91">
        <v>0</v>
      </c>
      <c r="I15" s="106">
        <v>0</v>
      </c>
      <c r="J15" s="91">
        <v>0</v>
      </c>
      <c r="K15" s="91">
        <v>200</v>
      </c>
      <c r="L15" s="91">
        <v>0</v>
      </c>
      <c r="M15" s="91">
        <v>0</v>
      </c>
      <c r="N15" s="100">
        <v>325</v>
      </c>
      <c r="O15" s="91">
        <f>(SUM(G15,I15,N15)+(LARGE((H15,J15:M15),1))+(LARGE((H15,J15:M15),2)))</f>
        <v>525</v>
      </c>
      <c r="P15" s="91"/>
      <c r="Q15" s="744" t="s">
        <v>1509</v>
      </c>
      <c r="R15" s="179"/>
    </row>
    <row r="16" spans="1:18" s="440" customFormat="1" x14ac:dyDescent="0.2">
      <c r="A16" s="660"/>
      <c r="B16" s="144" t="s">
        <v>861</v>
      </c>
      <c r="C16" s="144" t="s">
        <v>65</v>
      </c>
      <c r="D16" s="144" t="s">
        <v>837</v>
      </c>
      <c r="E16" s="144" t="s">
        <v>13</v>
      </c>
      <c r="F16" s="414" t="s">
        <v>219</v>
      </c>
      <c r="G16" s="420"/>
      <c r="H16" s="419">
        <v>162.5</v>
      </c>
      <c r="I16" s="420">
        <v>150</v>
      </c>
      <c r="J16" s="419">
        <v>125</v>
      </c>
      <c r="K16" s="419">
        <v>0</v>
      </c>
      <c r="L16" s="419"/>
      <c r="M16" s="419"/>
      <c r="N16" s="430"/>
      <c r="O16" s="419">
        <f>(SUM(G16,I16,N16)+(LARGE((H16,J16:M16),1))+(LARGE((H16,J16:M16),2)))</f>
        <v>437.5</v>
      </c>
      <c r="P16" s="419"/>
      <c r="Q16" s="431"/>
      <c r="R16" s="431"/>
    </row>
    <row r="17" spans="1:18" s="440" customFormat="1" x14ac:dyDescent="0.2">
      <c r="A17" s="660"/>
      <c r="B17" s="419" t="s">
        <v>578</v>
      </c>
      <c r="C17" s="419" t="s">
        <v>579</v>
      </c>
      <c r="D17" s="419" t="s">
        <v>555</v>
      </c>
      <c r="E17" s="428" t="s">
        <v>164</v>
      </c>
      <c r="F17" s="444" t="s">
        <v>219</v>
      </c>
      <c r="G17" s="420">
        <v>250</v>
      </c>
      <c r="H17" s="419"/>
      <c r="I17" s="420"/>
      <c r="J17" s="419"/>
      <c r="K17" s="419"/>
      <c r="L17" s="419"/>
      <c r="M17" s="419"/>
      <c r="N17" s="430"/>
      <c r="O17" s="419">
        <f>SUM(G17:N17)</f>
        <v>250</v>
      </c>
      <c r="P17" s="419"/>
      <c r="Q17" s="431"/>
      <c r="R17" s="431"/>
    </row>
    <row r="18" spans="1:18" x14ac:dyDescent="0.2">
      <c r="A18" s="657">
        <v>3</v>
      </c>
      <c r="B18" s="269" t="s">
        <v>1455</v>
      </c>
      <c r="C18" s="269" t="s">
        <v>1456</v>
      </c>
      <c r="D18" s="740"/>
      <c r="E18" s="269" t="s">
        <v>1457</v>
      </c>
      <c r="F18" s="326" t="s">
        <v>219</v>
      </c>
      <c r="G18" s="320"/>
      <c r="H18" s="269"/>
      <c r="I18" s="320"/>
      <c r="J18" s="269"/>
      <c r="K18" s="269"/>
      <c r="L18" s="269"/>
      <c r="M18" s="269">
        <v>162.5</v>
      </c>
      <c r="N18" s="300"/>
      <c r="O18" s="91">
        <f>SUM(G18:N18)</f>
        <v>162.5</v>
      </c>
      <c r="P18" s="91"/>
      <c r="Q18" s="179" t="s">
        <v>1511</v>
      </c>
      <c r="R18" s="179" t="s">
        <v>1511</v>
      </c>
    </row>
    <row r="19" spans="1:18" s="173" customFormat="1" x14ac:dyDescent="0.2">
      <c r="A19" s="657">
        <v>4</v>
      </c>
      <c r="B19" s="441" t="s">
        <v>321</v>
      </c>
      <c r="C19" s="441" t="s">
        <v>859</v>
      </c>
      <c r="D19" s="441" t="s">
        <v>860</v>
      </c>
      <c r="E19" s="441" t="s">
        <v>566</v>
      </c>
      <c r="F19" s="442" t="s">
        <v>219</v>
      </c>
      <c r="G19" s="320"/>
      <c r="H19" s="269">
        <v>0</v>
      </c>
      <c r="I19" s="320">
        <v>150</v>
      </c>
      <c r="J19" s="269"/>
      <c r="K19" s="269"/>
      <c r="L19" s="269"/>
      <c r="M19" s="269"/>
      <c r="N19" s="300"/>
      <c r="O19" s="91">
        <f>SUM(G19:N19)</f>
        <v>150</v>
      </c>
      <c r="P19" s="91"/>
      <c r="Q19" s="179" t="s">
        <v>1511</v>
      </c>
      <c r="R19" s="179" t="s">
        <v>1511</v>
      </c>
    </row>
    <row r="20" spans="1:18" x14ac:dyDescent="0.2">
      <c r="A20" s="406"/>
      <c r="B20" s="144" t="s">
        <v>864</v>
      </c>
      <c r="C20" s="144" t="s">
        <v>865</v>
      </c>
      <c r="D20" s="144" t="s">
        <v>837</v>
      </c>
      <c r="E20" s="144" t="s">
        <v>24</v>
      </c>
      <c r="F20" s="414" t="s">
        <v>219</v>
      </c>
      <c r="G20" s="106"/>
      <c r="H20" s="91"/>
      <c r="I20" s="106">
        <v>0</v>
      </c>
      <c r="J20" s="91">
        <v>0</v>
      </c>
      <c r="K20" s="91">
        <v>0</v>
      </c>
      <c r="L20" s="91"/>
      <c r="M20" s="91"/>
      <c r="N20" s="100">
        <v>0</v>
      </c>
      <c r="O20" s="91">
        <f>(SUM(G20,I20,N20)+(LARGE((H20,J20:M20),1))+(LARGE((H20,J20:M20),2)))</f>
        <v>0</v>
      </c>
      <c r="P20" s="91"/>
      <c r="Q20" s="179"/>
      <c r="R20" s="179"/>
    </row>
    <row r="21" spans="1:18" x14ac:dyDescent="0.2">
      <c r="A21" s="657"/>
      <c r="B21" s="91" t="s">
        <v>1269</v>
      </c>
      <c r="C21" s="91" t="s">
        <v>1270</v>
      </c>
      <c r="D21" s="91" t="s">
        <v>830</v>
      </c>
      <c r="E21" s="91" t="s">
        <v>490</v>
      </c>
      <c r="F21" s="109" t="s">
        <v>219</v>
      </c>
      <c r="G21" s="106"/>
      <c r="H21" s="91"/>
      <c r="I21" s="106"/>
      <c r="J21" s="91">
        <v>0</v>
      </c>
      <c r="K21" s="91"/>
      <c r="L21" s="91"/>
      <c r="M21" s="91"/>
      <c r="N21" s="100"/>
      <c r="O21" s="91">
        <f>SUM(G21:N21)</f>
        <v>0</v>
      </c>
      <c r="P21" s="91"/>
      <c r="Q21" s="179"/>
      <c r="R21" s="179"/>
    </row>
    <row r="22" spans="1:18" x14ac:dyDescent="0.2">
      <c r="A22" s="656"/>
      <c r="B22" s="81"/>
      <c r="C22" s="81"/>
      <c r="D22" s="81"/>
      <c r="E22" s="81"/>
      <c r="F22" s="136"/>
      <c r="G22" s="137"/>
      <c r="H22" s="49"/>
      <c r="I22" s="137"/>
      <c r="J22" s="49"/>
      <c r="K22" s="49"/>
      <c r="L22" s="49"/>
      <c r="M22" s="49"/>
      <c r="N22" s="138"/>
      <c r="O22" s="146"/>
      <c r="P22" s="146"/>
      <c r="Q22" s="280"/>
      <c r="R22" s="280"/>
    </row>
    <row r="23" spans="1:18" x14ac:dyDescent="0.2">
      <c r="A23" s="743">
        <v>1</v>
      </c>
      <c r="B23" s="91" t="s">
        <v>586</v>
      </c>
      <c r="C23" s="91" t="s">
        <v>587</v>
      </c>
      <c r="D23" s="91" t="s">
        <v>555</v>
      </c>
      <c r="E23" s="89" t="s">
        <v>17</v>
      </c>
      <c r="F23" s="109" t="s">
        <v>223</v>
      </c>
      <c r="G23" s="106">
        <v>250</v>
      </c>
      <c r="H23" s="91">
        <v>200</v>
      </c>
      <c r="I23" s="106">
        <v>250</v>
      </c>
      <c r="J23" s="91"/>
      <c r="K23" s="91"/>
      <c r="L23" s="91"/>
      <c r="M23" s="91">
        <v>200</v>
      </c>
      <c r="N23" s="100">
        <v>400</v>
      </c>
      <c r="O23" s="91">
        <f>(SUM(G23,I23,N23)+(LARGE((H23,J23:M23),1))+(LARGE((H23,J23:M23),2)))</f>
        <v>1300</v>
      </c>
      <c r="P23" s="91"/>
      <c r="Q23" s="744" t="s">
        <v>1509</v>
      </c>
      <c r="R23" s="179"/>
    </row>
    <row r="24" spans="1:18" x14ac:dyDescent="0.2">
      <c r="A24" s="743">
        <v>2</v>
      </c>
      <c r="B24" s="441" t="s">
        <v>25</v>
      </c>
      <c r="C24" s="441" t="s">
        <v>21</v>
      </c>
      <c r="D24" s="441" t="s">
        <v>848</v>
      </c>
      <c r="E24" s="443" t="s">
        <v>164</v>
      </c>
      <c r="F24" s="442" t="s">
        <v>223</v>
      </c>
      <c r="G24" s="320"/>
      <c r="H24" s="269">
        <v>162.5</v>
      </c>
      <c r="I24" s="320">
        <v>325</v>
      </c>
      <c r="J24" s="269"/>
      <c r="K24" s="269"/>
      <c r="L24" s="269">
        <v>200</v>
      </c>
      <c r="M24" s="269"/>
      <c r="N24" s="753">
        <f>250/2</f>
        <v>125</v>
      </c>
      <c r="O24" s="91">
        <f>(SUM(G24,I24,N24)+(LARGE((H24,J24:M24),1))+(LARGE((H24,J24:M24),2)))</f>
        <v>812.5</v>
      </c>
      <c r="P24" s="91"/>
      <c r="Q24" s="744" t="s">
        <v>1509</v>
      </c>
      <c r="R24" s="179"/>
    </row>
    <row r="25" spans="1:18" x14ac:dyDescent="0.2">
      <c r="A25" s="743">
        <v>3</v>
      </c>
      <c r="B25" s="419" t="s">
        <v>582</v>
      </c>
      <c r="C25" s="419" t="s">
        <v>73</v>
      </c>
      <c r="D25" s="419" t="s">
        <v>555</v>
      </c>
      <c r="E25" s="428" t="s">
        <v>583</v>
      </c>
      <c r="F25" s="444" t="s">
        <v>223</v>
      </c>
      <c r="G25" s="106">
        <v>250</v>
      </c>
      <c r="H25" s="420">
        <f>150/2</f>
        <v>75</v>
      </c>
      <c r="I25" s="419">
        <f>75/2</f>
        <v>37.5</v>
      </c>
      <c r="J25" s="419">
        <f>125/2</f>
        <v>62.5</v>
      </c>
      <c r="K25" s="419"/>
      <c r="L25" s="620">
        <f>75/2</f>
        <v>37.5</v>
      </c>
      <c r="M25" s="419"/>
      <c r="N25" s="100">
        <v>325</v>
      </c>
      <c r="O25" s="91">
        <f>(SUM(G25,I25,N25)+(LARGE((H25,J25:M25),1))+(LARGE((H25,J25:M25),2)))</f>
        <v>750</v>
      </c>
      <c r="P25" s="91"/>
      <c r="Q25" s="744" t="s">
        <v>1509</v>
      </c>
      <c r="R25" s="744" t="s">
        <v>1551</v>
      </c>
    </row>
    <row r="26" spans="1:18" s="173" customFormat="1" x14ac:dyDescent="0.2">
      <c r="A26" s="743">
        <v>4</v>
      </c>
      <c r="B26" s="91" t="s">
        <v>222</v>
      </c>
      <c r="C26" s="91" t="s">
        <v>577</v>
      </c>
      <c r="D26" s="91" t="s">
        <v>559</v>
      </c>
      <c r="E26" s="89" t="s">
        <v>528</v>
      </c>
      <c r="F26" s="109" t="s">
        <v>223</v>
      </c>
      <c r="G26" s="106"/>
      <c r="H26" s="91">
        <v>0</v>
      </c>
      <c r="I26" s="106">
        <v>0</v>
      </c>
      <c r="J26" s="91">
        <v>200</v>
      </c>
      <c r="K26" s="91">
        <v>200</v>
      </c>
      <c r="L26" s="619">
        <v>162.5</v>
      </c>
      <c r="M26" s="619">
        <v>125</v>
      </c>
      <c r="N26" s="100">
        <v>250</v>
      </c>
      <c r="O26" s="91">
        <f>(SUM(G26,I26,N26)+(LARGE((H26,J26:M26),1))+(LARGE((H26,J26:M26),2)))</f>
        <v>650</v>
      </c>
      <c r="P26" s="91"/>
      <c r="Q26" s="744" t="s">
        <v>1509</v>
      </c>
      <c r="R26" s="179"/>
    </row>
    <row r="27" spans="1:18" s="173" customFormat="1" x14ac:dyDescent="0.2">
      <c r="A27" s="660"/>
      <c r="B27" s="419" t="s">
        <v>578</v>
      </c>
      <c r="C27" s="419" t="s">
        <v>579</v>
      </c>
      <c r="D27" s="419" t="s">
        <v>555</v>
      </c>
      <c r="E27" s="428" t="s">
        <v>164</v>
      </c>
      <c r="F27" s="444" t="s">
        <v>223</v>
      </c>
      <c r="G27" s="420">
        <f>250/2</f>
        <v>125</v>
      </c>
      <c r="H27" s="419">
        <v>125</v>
      </c>
      <c r="I27" s="420">
        <v>0</v>
      </c>
      <c r="J27" s="419"/>
      <c r="K27" s="419">
        <v>125</v>
      </c>
      <c r="L27" s="419"/>
      <c r="M27" s="419"/>
      <c r="N27" s="430"/>
      <c r="O27" s="419">
        <f>(SUM(G27,I27,N27)+(LARGE((H27,J27:M27),1))+(LARGE((H27,J27:M27),2)))</f>
        <v>375</v>
      </c>
      <c r="P27" s="419"/>
      <c r="Q27" s="431"/>
      <c r="R27" s="431"/>
    </row>
    <row r="28" spans="1:18" s="173" customFormat="1" x14ac:dyDescent="0.2">
      <c r="A28" s="660"/>
      <c r="B28" s="144" t="s">
        <v>862</v>
      </c>
      <c r="C28" s="144" t="s">
        <v>863</v>
      </c>
      <c r="D28" s="144" t="s">
        <v>860</v>
      </c>
      <c r="E28" s="144" t="s">
        <v>570</v>
      </c>
      <c r="F28" s="414" t="s">
        <v>223</v>
      </c>
      <c r="G28" s="420"/>
      <c r="H28" s="419">
        <f>200/2</f>
        <v>100</v>
      </c>
      <c r="I28" s="420">
        <f>250/2</f>
        <v>125</v>
      </c>
      <c r="J28" s="419">
        <f>200/2</f>
        <v>100</v>
      </c>
      <c r="K28" s="419"/>
      <c r="L28" s="419">
        <v>125</v>
      </c>
      <c r="M28" s="419"/>
      <c r="N28" s="430"/>
      <c r="O28" s="419">
        <f>(SUM(G28,I28,N28)+(LARGE((H28,J28:M28),1))+(LARGE((H28,J28:M28),2)))</f>
        <v>350</v>
      </c>
      <c r="P28" s="419"/>
      <c r="Q28" s="431"/>
      <c r="R28" s="431"/>
    </row>
    <row r="29" spans="1:18" s="173" customFormat="1" x14ac:dyDescent="0.2">
      <c r="A29" s="743">
        <v>5</v>
      </c>
      <c r="B29" s="144" t="s">
        <v>917</v>
      </c>
      <c r="C29" s="144" t="s">
        <v>100</v>
      </c>
      <c r="D29" s="144" t="s">
        <v>830</v>
      </c>
      <c r="E29" s="144" t="s">
        <v>824</v>
      </c>
      <c r="F29" s="414" t="s">
        <v>223</v>
      </c>
      <c r="G29" s="420"/>
      <c r="H29" s="91">
        <v>0</v>
      </c>
      <c r="I29" s="420">
        <f>325/2</f>
        <v>162.5</v>
      </c>
      <c r="J29" s="419">
        <f>162.5/2</f>
        <v>81.25</v>
      </c>
      <c r="K29" s="620">
        <f>162.5/2</f>
        <v>81.25</v>
      </c>
      <c r="L29" s="419">
        <f>200/2</f>
        <v>100</v>
      </c>
      <c r="M29" s="419"/>
      <c r="N29" s="100">
        <v>0</v>
      </c>
      <c r="O29" s="91">
        <f>(SUM(G29,I29,N29)+(LARGE((H29,J29:M29),1))+(LARGE((H29,J29:M29),2)))</f>
        <v>343.75</v>
      </c>
      <c r="P29" s="91"/>
      <c r="Q29" s="744" t="s">
        <v>1509</v>
      </c>
      <c r="R29" s="179"/>
    </row>
    <row r="30" spans="1:18" s="173" customFormat="1" x14ac:dyDescent="0.2">
      <c r="A30" s="660"/>
      <c r="B30" s="419" t="s">
        <v>532</v>
      </c>
      <c r="C30" s="419" t="s">
        <v>49</v>
      </c>
      <c r="D30" s="419" t="s">
        <v>559</v>
      </c>
      <c r="E30" s="428" t="s">
        <v>18</v>
      </c>
      <c r="F30" s="444" t="s">
        <v>223</v>
      </c>
      <c r="G30" s="420">
        <v>325</v>
      </c>
      <c r="H30" s="419"/>
      <c r="I30" s="420"/>
      <c r="J30" s="419"/>
      <c r="K30" s="419"/>
      <c r="L30" s="419"/>
      <c r="M30" s="419"/>
      <c r="N30" s="430"/>
      <c r="O30" s="419">
        <f>SUM(G30:N30)</f>
        <v>325</v>
      </c>
      <c r="P30" s="419"/>
      <c r="Q30" s="431"/>
      <c r="R30" s="431"/>
    </row>
    <row r="31" spans="1:18" s="173" customFormat="1" x14ac:dyDescent="0.2">
      <c r="A31" s="406">
        <v>6</v>
      </c>
      <c r="B31" s="144" t="s">
        <v>869</v>
      </c>
      <c r="C31" s="144" t="s">
        <v>870</v>
      </c>
      <c r="D31" s="144" t="s">
        <v>856</v>
      </c>
      <c r="E31" s="145" t="s">
        <v>24</v>
      </c>
      <c r="F31" s="414" t="s">
        <v>223</v>
      </c>
      <c r="G31" s="106"/>
      <c r="H31" s="91"/>
      <c r="I31" s="106">
        <v>0</v>
      </c>
      <c r="J31" s="91">
        <v>162.5</v>
      </c>
      <c r="K31" s="91">
        <v>100</v>
      </c>
      <c r="L31" s="91"/>
      <c r="M31" s="91">
        <v>0</v>
      </c>
      <c r="N31" s="100">
        <v>0</v>
      </c>
      <c r="O31" s="91">
        <f>(SUM(G31,I31,N31)+(LARGE((H31,J31:M31),1))+(LARGE((H31,J31:M31),2)))</f>
        <v>262.5</v>
      </c>
      <c r="P31" s="91"/>
      <c r="Q31" s="179" t="s">
        <v>1491</v>
      </c>
      <c r="R31" s="179" t="s">
        <v>1491</v>
      </c>
    </row>
    <row r="32" spans="1:18" s="173" customFormat="1" x14ac:dyDescent="0.2">
      <c r="A32" s="660"/>
      <c r="B32" s="144" t="s">
        <v>867</v>
      </c>
      <c r="C32" s="144" t="s">
        <v>868</v>
      </c>
      <c r="D32" s="144" t="s">
        <v>852</v>
      </c>
      <c r="E32" s="145" t="s">
        <v>528</v>
      </c>
      <c r="F32" s="414" t="s">
        <v>223</v>
      </c>
      <c r="G32" s="420"/>
      <c r="H32" s="419">
        <v>100</v>
      </c>
      <c r="I32" s="420">
        <v>0</v>
      </c>
      <c r="J32" s="419">
        <v>125</v>
      </c>
      <c r="K32" s="419">
        <v>0</v>
      </c>
      <c r="L32" s="419">
        <v>0</v>
      </c>
      <c r="M32" s="419"/>
      <c r="N32" s="430"/>
      <c r="O32" s="419">
        <f>(SUM(G32,I32,N32)+(LARGE((H32,J32:M32),1))+(LARGE((H32,J32:M32),2)))</f>
        <v>225</v>
      </c>
      <c r="P32" s="419"/>
      <c r="Q32" s="431"/>
      <c r="R32" s="431"/>
    </row>
    <row r="33" spans="1:19" s="173" customFormat="1" x14ac:dyDescent="0.2">
      <c r="A33" s="406">
        <v>7</v>
      </c>
      <c r="B33" s="144" t="s">
        <v>861</v>
      </c>
      <c r="C33" s="144" t="s">
        <v>65</v>
      </c>
      <c r="D33" s="144" t="s">
        <v>837</v>
      </c>
      <c r="E33" s="144" t="s">
        <v>13</v>
      </c>
      <c r="F33" s="414" t="s">
        <v>223</v>
      </c>
      <c r="G33" s="420"/>
      <c r="H33" s="419">
        <f>162.5/2</f>
        <v>81.25</v>
      </c>
      <c r="I33" s="420">
        <f>150/2</f>
        <v>75</v>
      </c>
      <c r="J33" s="419">
        <f>125/2</f>
        <v>62.5</v>
      </c>
      <c r="K33" s="419">
        <v>0</v>
      </c>
      <c r="L33" s="419"/>
      <c r="M33" s="91">
        <v>0</v>
      </c>
      <c r="N33" s="100">
        <v>0</v>
      </c>
      <c r="O33" s="91">
        <f>(SUM(G33,I33,N33)+(LARGE((H33,J33:M33),1))+(LARGE((H33,J33:M33),2)))</f>
        <v>218.75</v>
      </c>
      <c r="P33" s="91"/>
      <c r="Q33" s="179" t="s">
        <v>1492</v>
      </c>
      <c r="R33" s="179" t="s">
        <v>1492</v>
      </c>
    </row>
    <row r="34" spans="1:19" s="173" customFormat="1" x14ac:dyDescent="0.2">
      <c r="A34" s="660"/>
      <c r="B34" s="144" t="s">
        <v>871</v>
      </c>
      <c r="C34" s="144" t="s">
        <v>872</v>
      </c>
      <c r="D34" s="144" t="s">
        <v>825</v>
      </c>
      <c r="E34" s="145" t="s">
        <v>164</v>
      </c>
      <c r="F34" s="414" t="s">
        <v>223</v>
      </c>
      <c r="G34" s="420"/>
      <c r="H34" s="419"/>
      <c r="I34" s="420">
        <v>0</v>
      </c>
      <c r="J34" s="419"/>
      <c r="K34" s="419">
        <v>162.5</v>
      </c>
      <c r="L34" s="419">
        <v>0</v>
      </c>
      <c r="M34" s="419"/>
      <c r="N34" s="430"/>
      <c r="O34" s="419">
        <f ca="1">SUM(G34:R34)</f>
        <v>162.5</v>
      </c>
      <c r="P34" s="419"/>
      <c r="Q34" s="431"/>
      <c r="R34" s="431"/>
    </row>
    <row r="35" spans="1:19" x14ac:dyDescent="0.2">
      <c r="A35" s="660"/>
      <c r="B35" s="419" t="s">
        <v>1357</v>
      </c>
      <c r="C35" s="419" t="s">
        <v>29</v>
      </c>
      <c r="D35" s="419" t="s">
        <v>555</v>
      </c>
      <c r="E35" s="428" t="s">
        <v>251</v>
      </c>
      <c r="F35" s="444" t="s">
        <v>223</v>
      </c>
      <c r="G35" s="420"/>
      <c r="H35" s="419"/>
      <c r="I35" s="420"/>
      <c r="J35" s="419"/>
      <c r="K35" s="419">
        <v>0</v>
      </c>
      <c r="L35" s="419"/>
      <c r="M35" s="419">
        <v>162.5</v>
      </c>
      <c r="N35" s="430"/>
      <c r="O35" s="419">
        <f t="shared" ref="O35:O42" si="0">SUM(G35:N35)</f>
        <v>162.5</v>
      </c>
      <c r="P35" s="419"/>
      <c r="Q35" s="431"/>
      <c r="R35" s="431"/>
      <c r="S35" s="173"/>
    </row>
    <row r="36" spans="1:19" x14ac:dyDescent="0.2">
      <c r="A36" s="660"/>
      <c r="B36" s="144" t="s">
        <v>866</v>
      </c>
      <c r="C36" s="144" t="s">
        <v>245</v>
      </c>
      <c r="D36" s="144" t="s">
        <v>825</v>
      </c>
      <c r="E36" s="145" t="s">
        <v>164</v>
      </c>
      <c r="F36" s="414" t="s">
        <v>223</v>
      </c>
      <c r="G36" s="420"/>
      <c r="H36" s="419"/>
      <c r="I36" s="420">
        <v>150</v>
      </c>
      <c r="J36" s="419"/>
      <c r="K36" s="419"/>
      <c r="L36" s="419"/>
      <c r="M36" s="419"/>
      <c r="N36" s="430"/>
      <c r="O36" s="419">
        <f t="shared" si="0"/>
        <v>150</v>
      </c>
      <c r="P36" s="419"/>
      <c r="Q36" s="431"/>
      <c r="R36" s="431"/>
      <c r="S36" s="173"/>
    </row>
    <row r="37" spans="1:19" x14ac:dyDescent="0.2">
      <c r="A37" s="660"/>
      <c r="B37" s="419" t="s">
        <v>584</v>
      </c>
      <c r="C37" s="419" t="s">
        <v>585</v>
      </c>
      <c r="D37" s="419" t="s">
        <v>555</v>
      </c>
      <c r="E37" s="428" t="s">
        <v>525</v>
      </c>
      <c r="F37" s="444" t="s">
        <v>223</v>
      </c>
      <c r="G37" s="420">
        <v>0</v>
      </c>
      <c r="H37" s="419"/>
      <c r="I37" s="420"/>
      <c r="J37" s="419"/>
      <c r="K37" s="419"/>
      <c r="L37" s="419"/>
      <c r="M37" s="419"/>
      <c r="N37" s="430"/>
      <c r="O37" s="419">
        <f t="shared" si="0"/>
        <v>0</v>
      </c>
      <c r="P37" s="419"/>
      <c r="Q37" s="431"/>
      <c r="R37" s="431"/>
      <c r="S37" s="173"/>
    </row>
    <row r="38" spans="1:19" x14ac:dyDescent="0.2">
      <c r="A38" s="406"/>
      <c r="B38" s="144" t="s">
        <v>1271</v>
      </c>
      <c r="C38" s="144" t="s">
        <v>1272</v>
      </c>
      <c r="D38" s="144" t="s">
        <v>860</v>
      </c>
      <c r="E38" s="145" t="s">
        <v>1273</v>
      </c>
      <c r="F38" s="414" t="s">
        <v>223</v>
      </c>
      <c r="G38" s="106"/>
      <c r="H38" s="91"/>
      <c r="I38" s="106"/>
      <c r="J38" s="91">
        <v>0</v>
      </c>
      <c r="K38" s="91"/>
      <c r="L38" s="91"/>
      <c r="M38" s="91"/>
      <c r="N38" s="100"/>
      <c r="O38" s="91">
        <f t="shared" si="0"/>
        <v>0</v>
      </c>
      <c r="P38" s="91"/>
      <c r="Q38" s="179"/>
      <c r="R38" s="179"/>
      <c r="S38" s="173"/>
    </row>
    <row r="39" spans="1:19" x14ac:dyDescent="0.2">
      <c r="A39" s="657"/>
      <c r="B39" s="144" t="s">
        <v>1271</v>
      </c>
      <c r="C39" s="144" t="s">
        <v>252</v>
      </c>
      <c r="D39" s="144" t="s">
        <v>860</v>
      </c>
      <c r="E39" s="145" t="s">
        <v>1273</v>
      </c>
      <c r="F39" s="414" t="s">
        <v>223</v>
      </c>
      <c r="G39" s="106"/>
      <c r="H39" s="91"/>
      <c r="I39" s="106"/>
      <c r="J39" s="91"/>
      <c r="K39" s="91">
        <v>0</v>
      </c>
      <c r="L39" s="91"/>
      <c r="M39" s="91"/>
      <c r="N39" s="100"/>
      <c r="O39" s="91">
        <f t="shared" si="0"/>
        <v>0</v>
      </c>
      <c r="P39" s="91"/>
      <c r="Q39" s="179"/>
      <c r="R39" s="179"/>
      <c r="S39" s="173"/>
    </row>
    <row r="40" spans="1:19" x14ac:dyDescent="0.2">
      <c r="A40" s="657"/>
      <c r="B40" s="144" t="s">
        <v>32</v>
      </c>
      <c r="C40" s="144" t="s">
        <v>207</v>
      </c>
      <c r="D40" s="144" t="s">
        <v>892</v>
      </c>
      <c r="E40" s="145" t="s">
        <v>18</v>
      </c>
      <c r="F40" s="414" t="s">
        <v>223</v>
      </c>
      <c r="G40" s="106"/>
      <c r="H40" s="91"/>
      <c r="I40" s="106"/>
      <c r="J40" s="91">
        <v>0</v>
      </c>
      <c r="K40" s="91"/>
      <c r="L40" s="91"/>
      <c r="M40" s="91"/>
      <c r="N40" s="100"/>
      <c r="O40" s="91">
        <f t="shared" si="0"/>
        <v>0</v>
      </c>
      <c r="P40" s="91"/>
      <c r="Q40" s="179"/>
      <c r="R40" s="179"/>
    </row>
    <row r="41" spans="1:19" x14ac:dyDescent="0.2">
      <c r="A41" s="657"/>
      <c r="B41" s="144" t="s">
        <v>918</v>
      </c>
      <c r="C41" s="144" t="s">
        <v>762</v>
      </c>
      <c r="D41" s="144" t="s">
        <v>860</v>
      </c>
      <c r="E41" s="145" t="s">
        <v>919</v>
      </c>
      <c r="F41" s="414" t="s">
        <v>223</v>
      </c>
      <c r="G41" s="106"/>
      <c r="H41" s="91">
        <v>0</v>
      </c>
      <c r="I41" s="106"/>
      <c r="J41" s="91"/>
      <c r="K41" s="91"/>
      <c r="L41" s="91"/>
      <c r="M41" s="91"/>
      <c r="N41" s="100"/>
      <c r="O41" s="91">
        <f t="shared" si="0"/>
        <v>0</v>
      </c>
      <c r="P41" s="91"/>
      <c r="Q41" s="179"/>
      <c r="R41" s="179"/>
    </row>
    <row r="42" spans="1:19" s="173" customFormat="1" x14ac:dyDescent="0.2">
      <c r="A42" s="657"/>
      <c r="B42" s="144" t="s">
        <v>920</v>
      </c>
      <c r="C42" s="144" t="s">
        <v>921</v>
      </c>
      <c r="D42" s="144" t="s">
        <v>883</v>
      </c>
      <c r="E42" s="145" t="s">
        <v>922</v>
      </c>
      <c r="F42" s="414" t="s">
        <v>223</v>
      </c>
      <c r="G42" s="106"/>
      <c r="H42" s="91">
        <v>0</v>
      </c>
      <c r="I42" s="106"/>
      <c r="J42" s="91"/>
      <c r="K42" s="91"/>
      <c r="L42" s="91"/>
      <c r="M42" s="91"/>
      <c r="N42" s="100"/>
      <c r="O42" s="91">
        <f t="shared" si="0"/>
        <v>0</v>
      </c>
      <c r="P42" s="91"/>
      <c r="Q42" s="179"/>
      <c r="R42" s="179"/>
      <c r="S42"/>
    </row>
    <row r="43" spans="1:19" x14ac:dyDescent="0.2">
      <c r="A43" s="656"/>
      <c r="B43" s="48"/>
      <c r="C43" s="48"/>
      <c r="D43" s="48"/>
      <c r="E43" s="134"/>
      <c r="F43" s="132"/>
      <c r="G43" s="133"/>
      <c r="H43" s="48"/>
      <c r="I43" s="133"/>
      <c r="J43" s="48"/>
      <c r="K43" s="48"/>
      <c r="L43" s="48"/>
      <c r="M43" s="48"/>
      <c r="N43" s="48"/>
      <c r="O43" s="146"/>
      <c r="P43" s="146"/>
      <c r="Q43" s="755"/>
      <c r="R43" s="755"/>
    </row>
    <row r="44" spans="1:19" s="173" customFormat="1" x14ac:dyDescent="0.2">
      <c r="A44" s="743">
        <v>1</v>
      </c>
      <c r="B44" s="419" t="s">
        <v>532</v>
      </c>
      <c r="C44" s="419" t="s">
        <v>49</v>
      </c>
      <c r="D44" s="419" t="s">
        <v>559</v>
      </c>
      <c r="E44" s="428" t="s">
        <v>18</v>
      </c>
      <c r="F44" s="444" t="s">
        <v>120</v>
      </c>
      <c r="G44" s="420">
        <f>325/2</f>
        <v>162.5</v>
      </c>
      <c r="H44" s="91">
        <v>200</v>
      </c>
      <c r="I44" s="106">
        <v>250</v>
      </c>
      <c r="J44" s="91">
        <v>200</v>
      </c>
      <c r="K44" s="619">
        <v>200</v>
      </c>
      <c r="L44" s="91">
        <v>0</v>
      </c>
      <c r="M44" s="619">
        <v>200</v>
      </c>
      <c r="N44" s="100">
        <v>400</v>
      </c>
      <c r="O44" s="91">
        <f>(SUM(G44,I44,N44)+(LARGE((H44,J44:M44),1))+(LARGE((H44,J44:M44),2)))</f>
        <v>1212.5</v>
      </c>
      <c r="P44" s="91"/>
      <c r="Q44" s="744" t="s">
        <v>1509</v>
      </c>
      <c r="R44" s="744" t="s">
        <v>1551</v>
      </c>
      <c r="S44"/>
    </row>
    <row r="45" spans="1:19" x14ac:dyDescent="0.2">
      <c r="A45" s="743">
        <v>2</v>
      </c>
      <c r="B45" s="91" t="s">
        <v>580</v>
      </c>
      <c r="C45" s="91" t="s">
        <v>114</v>
      </c>
      <c r="D45" s="91" t="s">
        <v>581</v>
      </c>
      <c r="E45" s="89" t="s">
        <v>165</v>
      </c>
      <c r="F45" s="109" t="s">
        <v>120</v>
      </c>
      <c r="G45" s="106"/>
      <c r="H45" s="91">
        <v>162.5</v>
      </c>
      <c r="I45" s="106">
        <v>400</v>
      </c>
      <c r="J45" s="91">
        <v>162.5</v>
      </c>
      <c r="K45" s="619">
        <v>162.5</v>
      </c>
      <c r="L45" s="619">
        <v>162.5</v>
      </c>
      <c r="M45" s="619">
        <v>100</v>
      </c>
      <c r="N45" s="100">
        <v>250</v>
      </c>
      <c r="O45" s="91">
        <f>(SUM(G45,I45,N45)+(LARGE((H45,J45:M45),1))+(LARGE((H45,J45:M45),2)))</f>
        <v>975</v>
      </c>
      <c r="P45" s="91"/>
      <c r="Q45" s="744" t="s">
        <v>1509</v>
      </c>
      <c r="R45" s="744" t="s">
        <v>1551</v>
      </c>
    </row>
    <row r="46" spans="1:19" x14ac:dyDescent="0.2">
      <c r="A46" s="743">
        <v>3</v>
      </c>
      <c r="B46" s="419" t="s">
        <v>578</v>
      </c>
      <c r="C46" s="419" t="s">
        <v>579</v>
      </c>
      <c r="D46" s="419" t="s">
        <v>555</v>
      </c>
      <c r="E46" s="428" t="s">
        <v>164</v>
      </c>
      <c r="F46" s="444" t="s">
        <v>120</v>
      </c>
      <c r="G46" s="420">
        <f>250/2</f>
        <v>125</v>
      </c>
      <c r="H46" s="620">
        <f>125/2</f>
        <v>62.5</v>
      </c>
      <c r="I46" s="420">
        <v>0</v>
      </c>
      <c r="J46" s="419"/>
      <c r="K46" s="419">
        <f>125/2</f>
        <v>62.5</v>
      </c>
      <c r="L46" s="91">
        <v>100</v>
      </c>
      <c r="M46" s="91"/>
      <c r="N46" s="100">
        <v>325</v>
      </c>
      <c r="O46" s="91">
        <f>(SUM(G46,I46,N46)+(LARGE((H46,J46:M46),1))+(LARGE((H46,J46:M46),2)))</f>
        <v>612.5</v>
      </c>
      <c r="P46" s="91"/>
      <c r="Q46" s="744" t="s">
        <v>1509</v>
      </c>
      <c r="R46" s="179"/>
    </row>
    <row r="47" spans="1:19" x14ac:dyDescent="0.2">
      <c r="A47" s="660"/>
      <c r="B47" s="419" t="s">
        <v>582</v>
      </c>
      <c r="C47" s="419" t="s">
        <v>73</v>
      </c>
      <c r="D47" s="419" t="s">
        <v>555</v>
      </c>
      <c r="E47" s="428" t="s">
        <v>583</v>
      </c>
      <c r="F47" s="444" t="s">
        <v>120</v>
      </c>
      <c r="G47" s="420">
        <f>250/2</f>
        <v>125</v>
      </c>
      <c r="H47" s="419"/>
      <c r="I47" s="420">
        <v>150</v>
      </c>
      <c r="J47" s="419">
        <v>75</v>
      </c>
      <c r="K47" s="419">
        <v>125</v>
      </c>
      <c r="L47" s="419"/>
      <c r="M47" s="620">
        <v>75</v>
      </c>
      <c r="N47" s="430"/>
      <c r="O47" s="419">
        <f>(SUM(G47,I47,N47)+(LARGE((H47,J47:M47),1))+(LARGE((H47,J47:M47),2)))</f>
        <v>475</v>
      </c>
      <c r="P47" s="419"/>
      <c r="Q47" s="431"/>
      <c r="R47" s="431"/>
    </row>
    <row r="48" spans="1:19" s="173" customFormat="1" x14ac:dyDescent="0.2">
      <c r="A48" s="406">
        <v>4</v>
      </c>
      <c r="B48" s="144" t="s">
        <v>1339</v>
      </c>
      <c r="C48" s="144" t="s">
        <v>57</v>
      </c>
      <c r="D48" s="144" t="s">
        <v>852</v>
      </c>
      <c r="E48" s="145" t="s">
        <v>566</v>
      </c>
      <c r="F48" s="414" t="s">
        <v>120</v>
      </c>
      <c r="G48" s="106"/>
      <c r="H48" s="91"/>
      <c r="I48" s="106"/>
      <c r="J48" s="91"/>
      <c r="K48" s="91">
        <v>125</v>
      </c>
      <c r="L48" s="91">
        <v>200</v>
      </c>
      <c r="M48" s="619">
        <v>125</v>
      </c>
      <c r="N48" s="100"/>
      <c r="O48" s="91">
        <f>SUM(G48:N48)</f>
        <v>450</v>
      </c>
      <c r="P48" s="91"/>
      <c r="Q48" s="179" t="s">
        <v>1511</v>
      </c>
      <c r="R48" s="179" t="s">
        <v>1511</v>
      </c>
    </row>
    <row r="49" spans="1:19" x14ac:dyDescent="0.2">
      <c r="A49" s="743">
        <v>5</v>
      </c>
      <c r="B49" s="144" t="s">
        <v>25</v>
      </c>
      <c r="C49" s="144" t="s">
        <v>85</v>
      </c>
      <c r="D49" s="144" t="s">
        <v>825</v>
      </c>
      <c r="E49" s="145" t="s">
        <v>24</v>
      </c>
      <c r="F49" s="414" t="s">
        <v>120</v>
      </c>
      <c r="G49" s="106"/>
      <c r="H49" s="91"/>
      <c r="I49" s="106"/>
      <c r="J49" s="91"/>
      <c r="K49" s="91"/>
      <c r="L49" s="91">
        <v>125</v>
      </c>
      <c r="M49" s="91">
        <v>75</v>
      </c>
      <c r="N49" s="100">
        <v>150</v>
      </c>
      <c r="O49" s="91">
        <f>SUM(G49:N49)</f>
        <v>350</v>
      </c>
      <c r="P49" s="91"/>
      <c r="Q49" s="744" t="s">
        <v>1509</v>
      </c>
      <c r="R49" s="843" t="s">
        <v>1533</v>
      </c>
    </row>
    <row r="50" spans="1:19" x14ac:dyDescent="0.2">
      <c r="A50" s="743">
        <v>6</v>
      </c>
      <c r="B50" s="144" t="s">
        <v>867</v>
      </c>
      <c r="C50" s="144" t="s">
        <v>868</v>
      </c>
      <c r="D50" s="144" t="s">
        <v>852</v>
      </c>
      <c r="E50" s="145" t="s">
        <v>528</v>
      </c>
      <c r="F50" s="414" t="s">
        <v>120</v>
      </c>
      <c r="G50" s="420"/>
      <c r="H50" s="419">
        <f>100/2</f>
        <v>50</v>
      </c>
      <c r="I50" s="420">
        <v>0</v>
      </c>
      <c r="J50" s="419">
        <f>125/2</f>
        <v>62.5</v>
      </c>
      <c r="K50" s="419">
        <v>0</v>
      </c>
      <c r="L50" s="419">
        <v>0</v>
      </c>
      <c r="M50" s="91">
        <v>0</v>
      </c>
      <c r="N50" s="100">
        <v>200</v>
      </c>
      <c r="O50" s="91">
        <f>(SUM(G50,I50,N50)+(LARGE((H50,J50:M50),1))+(LARGE((H50,J50:M50),2)))</f>
        <v>312.5</v>
      </c>
      <c r="P50" s="91"/>
      <c r="Q50" s="744" t="s">
        <v>1509</v>
      </c>
      <c r="R50" s="179"/>
    </row>
    <row r="51" spans="1:19" x14ac:dyDescent="0.2">
      <c r="A51" s="657">
        <v>7</v>
      </c>
      <c r="B51" s="144" t="s">
        <v>923</v>
      </c>
      <c r="C51" s="144" t="s">
        <v>497</v>
      </c>
      <c r="D51" s="144" t="s">
        <v>848</v>
      </c>
      <c r="E51" s="145" t="s">
        <v>854</v>
      </c>
      <c r="F51" s="414" t="s">
        <v>120</v>
      </c>
      <c r="G51" s="106"/>
      <c r="H51" s="91">
        <v>75</v>
      </c>
      <c r="I51" s="525">
        <v>0</v>
      </c>
      <c r="J51" s="91">
        <v>75</v>
      </c>
      <c r="K51" s="91">
        <v>0</v>
      </c>
      <c r="L51" s="91"/>
      <c r="M51" s="91">
        <v>162.5</v>
      </c>
      <c r="N51" s="100"/>
      <c r="O51" s="91">
        <f>(SUM(G51,I51,N51)+(LARGE((H51,J51:M51),1))+(LARGE((H51,J51:M51),2)))</f>
        <v>237.5</v>
      </c>
      <c r="P51" s="91"/>
      <c r="Q51" s="179" t="s">
        <v>1511</v>
      </c>
      <c r="R51" s="179" t="s">
        <v>1511</v>
      </c>
    </row>
    <row r="52" spans="1:19" x14ac:dyDescent="0.2">
      <c r="A52" s="660"/>
      <c r="B52" s="419" t="s">
        <v>496</v>
      </c>
      <c r="C52" s="419" t="s">
        <v>485</v>
      </c>
      <c r="D52" s="419" t="s">
        <v>562</v>
      </c>
      <c r="E52" s="428" t="s">
        <v>164</v>
      </c>
      <c r="F52" s="444" t="s">
        <v>120</v>
      </c>
      <c r="G52" s="420"/>
      <c r="H52" s="419">
        <v>0</v>
      </c>
      <c r="I52" s="420">
        <v>150</v>
      </c>
      <c r="J52" s="419"/>
      <c r="K52" s="419"/>
      <c r="L52" s="419"/>
      <c r="M52" s="419"/>
      <c r="N52" s="430"/>
      <c r="O52" s="419">
        <f>SUM(G52:N52)</f>
        <v>150</v>
      </c>
      <c r="P52" s="419"/>
      <c r="Q52" s="431"/>
      <c r="R52" s="431"/>
    </row>
    <row r="53" spans="1:19" x14ac:dyDescent="0.2">
      <c r="A53" s="657">
        <v>8</v>
      </c>
      <c r="B53" s="91" t="s">
        <v>880</v>
      </c>
      <c r="C53" s="91" t="s">
        <v>881</v>
      </c>
      <c r="D53" s="91" t="s">
        <v>567</v>
      </c>
      <c r="E53" s="89" t="s">
        <v>314</v>
      </c>
      <c r="F53" s="109" t="s">
        <v>120</v>
      </c>
      <c r="G53" s="106"/>
      <c r="H53" s="91"/>
      <c r="I53" s="106">
        <v>0</v>
      </c>
      <c r="J53" s="91">
        <v>0</v>
      </c>
      <c r="K53" s="91">
        <v>0</v>
      </c>
      <c r="L53" s="91"/>
      <c r="M53" s="91">
        <v>0</v>
      </c>
      <c r="N53" s="100">
        <v>150</v>
      </c>
      <c r="O53" s="91">
        <f>SUM(G53:N53)</f>
        <v>150</v>
      </c>
      <c r="P53" s="91"/>
      <c r="Q53" s="846" t="s">
        <v>1491</v>
      </c>
      <c r="R53" s="179" t="s">
        <v>1553</v>
      </c>
    </row>
    <row r="54" spans="1:19" x14ac:dyDescent="0.2">
      <c r="A54" s="660"/>
      <c r="B54" s="419" t="s">
        <v>875</v>
      </c>
      <c r="C54" s="419" t="s">
        <v>252</v>
      </c>
      <c r="D54" s="419" t="s">
        <v>835</v>
      </c>
      <c r="E54" s="428" t="s">
        <v>17</v>
      </c>
      <c r="F54" s="444" t="s">
        <v>120</v>
      </c>
      <c r="G54" s="420"/>
      <c r="H54" s="419">
        <v>0</v>
      </c>
      <c r="I54" s="420">
        <v>0</v>
      </c>
      <c r="J54" s="419">
        <v>125</v>
      </c>
      <c r="K54" s="419"/>
      <c r="L54" s="419"/>
      <c r="M54" s="419"/>
      <c r="N54" s="430"/>
      <c r="O54" s="419">
        <f>(SUM(G54,I54,N54)+(LARGE((H54,J54:M54),1))+(LARGE((H54,J54:M54),2)))</f>
        <v>125</v>
      </c>
      <c r="P54" s="419"/>
      <c r="Q54" s="431"/>
      <c r="R54" s="431"/>
    </row>
    <row r="55" spans="1:19" s="173" customFormat="1" x14ac:dyDescent="0.2">
      <c r="A55" s="660"/>
      <c r="B55" s="419" t="s">
        <v>876</v>
      </c>
      <c r="C55" s="419" t="s">
        <v>877</v>
      </c>
      <c r="D55" s="419" t="s">
        <v>779</v>
      </c>
      <c r="E55" s="428" t="s">
        <v>854</v>
      </c>
      <c r="F55" s="444" t="s">
        <v>120</v>
      </c>
      <c r="G55" s="420"/>
      <c r="H55" s="419">
        <v>125</v>
      </c>
      <c r="I55" s="420">
        <v>0</v>
      </c>
      <c r="J55" s="419"/>
      <c r="K55" s="419"/>
      <c r="L55" s="419"/>
      <c r="M55" s="419"/>
      <c r="N55" s="430"/>
      <c r="O55" s="419">
        <f>SUM(G55:N55)</f>
        <v>125</v>
      </c>
      <c r="P55" s="419"/>
      <c r="Q55" s="431"/>
      <c r="R55" s="431"/>
    </row>
    <row r="56" spans="1:19" x14ac:dyDescent="0.2">
      <c r="A56" s="660"/>
      <c r="B56" s="144" t="s">
        <v>882</v>
      </c>
      <c r="C56" s="144" t="s">
        <v>22</v>
      </c>
      <c r="D56" s="144" t="s">
        <v>883</v>
      </c>
      <c r="E56" s="145" t="s">
        <v>165</v>
      </c>
      <c r="F56" s="414" t="s">
        <v>120</v>
      </c>
      <c r="G56" s="420"/>
      <c r="H56" s="419">
        <v>100</v>
      </c>
      <c r="I56" s="420">
        <v>0</v>
      </c>
      <c r="J56" s="419"/>
      <c r="K56" s="419"/>
      <c r="L56" s="419"/>
      <c r="M56" s="419"/>
      <c r="N56" s="430"/>
      <c r="O56" s="419">
        <f>SUM(G56:N56)</f>
        <v>100</v>
      </c>
      <c r="P56" s="419"/>
      <c r="Q56" s="431"/>
      <c r="R56" s="431"/>
      <c r="S56" s="173"/>
    </row>
    <row r="57" spans="1:19" x14ac:dyDescent="0.2">
      <c r="A57" s="406">
        <v>9</v>
      </c>
      <c r="B57" s="144" t="s">
        <v>871</v>
      </c>
      <c r="C57" s="144" t="s">
        <v>872</v>
      </c>
      <c r="D57" s="144" t="s">
        <v>825</v>
      </c>
      <c r="E57" s="145" t="s">
        <v>164</v>
      </c>
      <c r="F57" s="414" t="s">
        <v>120</v>
      </c>
      <c r="G57" s="420"/>
      <c r="H57" s="419"/>
      <c r="I57" s="420">
        <v>0</v>
      </c>
      <c r="J57" s="419"/>
      <c r="K57" s="419">
        <f>162.5/2</f>
        <v>81.25</v>
      </c>
      <c r="L57" s="419">
        <v>0</v>
      </c>
      <c r="M57" s="91">
        <v>0</v>
      </c>
      <c r="N57" s="100">
        <v>0</v>
      </c>
      <c r="O57" s="91">
        <f>SUM(G57:N57)</f>
        <v>81.25</v>
      </c>
      <c r="P57" s="91"/>
      <c r="Q57" s="844" t="s">
        <v>1492</v>
      </c>
      <c r="R57" s="179"/>
    </row>
    <row r="58" spans="1:19" x14ac:dyDescent="0.2">
      <c r="A58" s="406">
        <v>9</v>
      </c>
      <c r="B58" s="419" t="s">
        <v>1357</v>
      </c>
      <c r="C58" s="419" t="s">
        <v>29</v>
      </c>
      <c r="D58" s="419" t="s">
        <v>555</v>
      </c>
      <c r="E58" s="428" t="s">
        <v>251</v>
      </c>
      <c r="F58" s="444" t="s">
        <v>120</v>
      </c>
      <c r="G58" s="420"/>
      <c r="H58" s="419"/>
      <c r="I58" s="420"/>
      <c r="J58" s="419"/>
      <c r="K58" s="419">
        <v>0</v>
      </c>
      <c r="L58" s="419"/>
      <c r="M58" s="735">
        <f>162.5/2</f>
        <v>81.25</v>
      </c>
      <c r="N58" s="100">
        <v>0</v>
      </c>
      <c r="O58" s="709">
        <f>SUM(G58:N58)</f>
        <v>81.25</v>
      </c>
      <c r="P58" s="91"/>
      <c r="Q58" s="844" t="s">
        <v>1492</v>
      </c>
      <c r="R58" s="179"/>
    </row>
    <row r="59" spans="1:19" s="173" customFormat="1" x14ac:dyDescent="0.2">
      <c r="A59" s="657">
        <v>11</v>
      </c>
      <c r="B59" s="420" t="s">
        <v>917</v>
      </c>
      <c r="C59" s="430" t="s">
        <v>927</v>
      </c>
      <c r="D59" s="419" t="s">
        <v>830</v>
      </c>
      <c r="E59" s="428" t="s">
        <v>824</v>
      </c>
      <c r="F59" s="419">
        <v>-46</v>
      </c>
      <c r="G59" s="420"/>
      <c r="H59" s="419">
        <v>0</v>
      </c>
      <c r="I59" s="420"/>
      <c r="J59" s="91">
        <v>0</v>
      </c>
      <c r="K59" s="91">
        <v>75</v>
      </c>
      <c r="L59" s="91">
        <v>0</v>
      </c>
      <c r="M59" s="91"/>
      <c r="N59" s="100"/>
      <c r="O59" s="91">
        <f>(SUM(G59,I59,N59)+(LARGE((H59,J59:M59),1))+(LARGE((H59,J59:M59),2)))</f>
        <v>75</v>
      </c>
      <c r="P59" s="91"/>
      <c r="Q59" s="179"/>
      <c r="R59" s="179"/>
    </row>
    <row r="60" spans="1:19" s="173" customFormat="1" x14ac:dyDescent="0.2">
      <c r="A60" s="657">
        <v>11</v>
      </c>
      <c r="B60" s="144" t="s">
        <v>878</v>
      </c>
      <c r="C60" s="144" t="s">
        <v>879</v>
      </c>
      <c r="D60" s="144" t="s">
        <v>837</v>
      </c>
      <c r="E60" s="145" t="s">
        <v>17</v>
      </c>
      <c r="F60" s="414" t="s">
        <v>120</v>
      </c>
      <c r="G60" s="106"/>
      <c r="H60" s="91">
        <v>75</v>
      </c>
      <c r="I60" s="106">
        <v>0</v>
      </c>
      <c r="J60" s="91">
        <v>0</v>
      </c>
      <c r="K60" s="91">
        <v>0</v>
      </c>
      <c r="L60" s="91">
        <v>0</v>
      </c>
      <c r="M60" s="91">
        <v>0</v>
      </c>
      <c r="N60" s="100">
        <v>0</v>
      </c>
      <c r="O60" s="91">
        <f>(SUM(G60,I60,N60)+(LARGE((H60,J60:M60),1))+(LARGE((H60,J60:M60),2)))</f>
        <v>75</v>
      </c>
      <c r="P60" s="91"/>
      <c r="Q60" s="179"/>
      <c r="R60" s="179"/>
      <c r="S60"/>
    </row>
    <row r="61" spans="1:19" x14ac:dyDescent="0.2">
      <c r="A61" s="406">
        <v>11</v>
      </c>
      <c r="B61" s="144" t="s">
        <v>866</v>
      </c>
      <c r="C61" s="144" t="s">
        <v>245</v>
      </c>
      <c r="D61" s="144" t="s">
        <v>825</v>
      </c>
      <c r="E61" s="145" t="s">
        <v>164</v>
      </c>
      <c r="F61" s="414" t="s">
        <v>120</v>
      </c>
      <c r="G61" s="420"/>
      <c r="H61" s="419"/>
      <c r="I61" s="420">
        <f>150/2</f>
        <v>75</v>
      </c>
      <c r="J61" s="419"/>
      <c r="K61" s="419"/>
      <c r="L61" s="91">
        <v>0</v>
      </c>
      <c r="M61" s="91"/>
      <c r="N61" s="100"/>
      <c r="O61" s="91">
        <f t="shared" ref="O61:O68" si="1">SUM(G61:N61)</f>
        <v>75</v>
      </c>
      <c r="P61" s="91"/>
      <c r="Q61" s="179"/>
      <c r="R61" s="179"/>
      <c r="S61" s="384"/>
    </row>
    <row r="62" spans="1:19" x14ac:dyDescent="0.2">
      <c r="A62" s="657"/>
      <c r="B62" s="144" t="s">
        <v>924</v>
      </c>
      <c r="C62" s="144" t="s">
        <v>925</v>
      </c>
      <c r="D62" s="144" t="s">
        <v>852</v>
      </c>
      <c r="E62" s="145" t="s">
        <v>739</v>
      </c>
      <c r="F62" s="414" t="s">
        <v>120</v>
      </c>
      <c r="G62" s="106"/>
      <c r="H62" s="91">
        <v>0</v>
      </c>
      <c r="I62" s="106"/>
      <c r="J62" s="91"/>
      <c r="K62" s="91"/>
      <c r="L62" s="91"/>
      <c r="M62" s="91"/>
      <c r="N62" s="100"/>
      <c r="O62" s="91">
        <f t="shared" si="1"/>
        <v>0</v>
      </c>
      <c r="P62" s="91"/>
      <c r="Q62" s="179"/>
      <c r="R62" s="179"/>
      <c r="S62" s="384"/>
    </row>
    <row r="63" spans="1:19" x14ac:dyDescent="0.2">
      <c r="A63" s="660"/>
      <c r="B63" s="419" t="s">
        <v>873</v>
      </c>
      <c r="C63" s="419" t="s">
        <v>73</v>
      </c>
      <c r="D63" s="419" t="s">
        <v>600</v>
      </c>
      <c r="E63" s="428" t="s">
        <v>874</v>
      </c>
      <c r="F63" s="444" t="s">
        <v>120</v>
      </c>
      <c r="G63" s="420"/>
      <c r="H63" s="419">
        <v>0</v>
      </c>
      <c r="I63" s="420">
        <v>0</v>
      </c>
      <c r="J63" s="419"/>
      <c r="K63" s="419"/>
      <c r="L63" s="419"/>
      <c r="M63" s="419"/>
      <c r="N63" s="430"/>
      <c r="O63" s="419">
        <f t="shared" si="1"/>
        <v>0</v>
      </c>
      <c r="P63" s="419"/>
      <c r="Q63" s="431"/>
      <c r="R63" s="431"/>
      <c r="S63" s="173"/>
    </row>
    <row r="64" spans="1:19" x14ac:dyDescent="0.2">
      <c r="A64" s="660"/>
      <c r="B64" s="419" t="s">
        <v>32</v>
      </c>
      <c r="C64" s="419" t="s">
        <v>589</v>
      </c>
      <c r="D64" s="419" t="s">
        <v>567</v>
      </c>
      <c r="E64" s="428" t="s">
        <v>18</v>
      </c>
      <c r="F64" s="444" t="s">
        <v>120</v>
      </c>
      <c r="G64" s="420">
        <v>0</v>
      </c>
      <c r="H64" s="419"/>
      <c r="I64" s="420"/>
      <c r="J64" s="419"/>
      <c r="K64" s="419"/>
      <c r="L64" s="419"/>
      <c r="M64" s="419"/>
      <c r="N64" s="430"/>
      <c r="O64" s="419">
        <f t="shared" si="1"/>
        <v>0</v>
      </c>
      <c r="P64" s="419"/>
      <c r="Q64" s="431"/>
      <c r="R64" s="431"/>
    </row>
    <row r="65" spans="1:19" x14ac:dyDescent="0.2">
      <c r="A65" s="657"/>
      <c r="B65" s="144" t="s">
        <v>1274</v>
      </c>
      <c r="C65" s="144" t="s">
        <v>1275</v>
      </c>
      <c r="D65" s="144" t="s">
        <v>837</v>
      </c>
      <c r="E65" s="145" t="s">
        <v>72</v>
      </c>
      <c r="F65" s="414" t="s">
        <v>120</v>
      </c>
      <c r="G65" s="106"/>
      <c r="H65" s="91"/>
      <c r="I65" s="106"/>
      <c r="J65" s="91">
        <v>0</v>
      </c>
      <c r="K65" s="91"/>
      <c r="L65" s="91"/>
      <c r="M65" s="91">
        <v>0</v>
      </c>
      <c r="N65" s="100"/>
      <c r="O65" s="91">
        <f t="shared" si="1"/>
        <v>0</v>
      </c>
      <c r="P65" s="91"/>
      <c r="Q65" s="179"/>
      <c r="R65" s="179"/>
    </row>
    <row r="66" spans="1:19" x14ac:dyDescent="0.2">
      <c r="A66" s="657"/>
      <c r="B66" s="91" t="s">
        <v>1501</v>
      </c>
      <c r="C66" s="91" t="s">
        <v>73</v>
      </c>
      <c r="D66" s="421"/>
      <c r="E66" s="89" t="s">
        <v>15</v>
      </c>
      <c r="F66" s="109" t="s">
        <v>120</v>
      </c>
      <c r="G66" s="106"/>
      <c r="H66" s="91"/>
      <c r="I66" s="106"/>
      <c r="J66" s="91"/>
      <c r="K66" s="91"/>
      <c r="L66" s="91"/>
      <c r="M66" s="91"/>
      <c r="N66" s="100">
        <v>0</v>
      </c>
      <c r="O66" s="91">
        <f t="shared" si="1"/>
        <v>0</v>
      </c>
      <c r="P66" s="91"/>
      <c r="Q66" s="179"/>
      <c r="R66" s="179"/>
    </row>
    <row r="67" spans="1:19" x14ac:dyDescent="0.2">
      <c r="A67" s="657"/>
      <c r="B67" s="91" t="s">
        <v>759</v>
      </c>
      <c r="C67" s="91" t="s">
        <v>382</v>
      </c>
      <c r="D67" s="91" t="s">
        <v>732</v>
      </c>
      <c r="E67" s="89" t="s">
        <v>253</v>
      </c>
      <c r="F67" s="109" t="s">
        <v>120</v>
      </c>
      <c r="G67" s="106"/>
      <c r="H67" s="91">
        <v>0</v>
      </c>
      <c r="I67" s="106"/>
      <c r="J67" s="91"/>
      <c r="K67" s="91"/>
      <c r="L67" s="91"/>
      <c r="M67" s="91"/>
      <c r="N67" s="100"/>
      <c r="O67" s="91">
        <f t="shared" si="1"/>
        <v>0</v>
      </c>
      <c r="P67" s="91"/>
      <c r="Q67" s="179"/>
      <c r="R67" s="179"/>
    </row>
    <row r="68" spans="1:19" x14ac:dyDescent="0.2">
      <c r="A68" s="657"/>
      <c r="B68" s="144" t="s">
        <v>381</v>
      </c>
      <c r="C68" s="144" t="s">
        <v>768</v>
      </c>
      <c r="D68" s="144" t="s">
        <v>890</v>
      </c>
      <c r="E68" s="145" t="s">
        <v>739</v>
      </c>
      <c r="F68" s="414" t="s">
        <v>120</v>
      </c>
      <c r="G68" s="106"/>
      <c r="H68" s="91">
        <v>0</v>
      </c>
      <c r="I68" s="106"/>
      <c r="J68" s="91"/>
      <c r="K68" s="91"/>
      <c r="L68" s="91"/>
      <c r="M68" s="91"/>
      <c r="N68" s="100"/>
      <c r="O68" s="91">
        <f t="shared" si="1"/>
        <v>0</v>
      </c>
      <c r="P68" s="91"/>
      <c r="Q68" s="179"/>
      <c r="R68" s="179"/>
    </row>
    <row r="69" spans="1:19" x14ac:dyDescent="0.2">
      <c r="A69" s="656"/>
      <c r="B69" s="49"/>
      <c r="C69" s="49"/>
      <c r="D69" s="49"/>
      <c r="E69" s="81"/>
      <c r="F69" s="136"/>
      <c r="G69" s="137"/>
      <c r="H69" s="49"/>
      <c r="I69" s="137"/>
      <c r="J69" s="49"/>
      <c r="K69" s="49"/>
      <c r="L69" s="49"/>
      <c r="M69" s="49"/>
      <c r="N69" s="49"/>
      <c r="O69" s="146"/>
      <c r="P69" s="146"/>
      <c r="Q69" s="280"/>
      <c r="R69" s="280"/>
    </row>
    <row r="70" spans="1:19" x14ac:dyDescent="0.2">
      <c r="A70" s="743">
        <v>1</v>
      </c>
      <c r="B70" s="426" t="s">
        <v>885</v>
      </c>
      <c r="C70" s="445" t="s">
        <v>886</v>
      </c>
      <c r="D70" s="144" t="s">
        <v>837</v>
      </c>
      <c r="E70" s="145" t="s">
        <v>17</v>
      </c>
      <c r="F70" s="414" t="s">
        <v>121</v>
      </c>
      <c r="G70" s="106"/>
      <c r="H70" s="91">
        <v>162.5</v>
      </c>
      <c r="I70" s="106">
        <v>0</v>
      </c>
      <c r="J70" s="91"/>
      <c r="K70" s="91">
        <v>200</v>
      </c>
      <c r="L70" s="91"/>
      <c r="M70" s="619">
        <v>100</v>
      </c>
      <c r="N70" s="100">
        <v>400</v>
      </c>
      <c r="O70" s="91">
        <f>(SUM(G70,I70,N70)+(LARGE((H70,J70:M70),1))+(LARGE((H70,J70:M70),2)))</f>
        <v>762.5</v>
      </c>
      <c r="P70" s="91"/>
      <c r="Q70" s="744" t="s">
        <v>1490</v>
      </c>
      <c r="R70" s="179"/>
    </row>
    <row r="71" spans="1:19" x14ac:dyDescent="0.2">
      <c r="A71" s="743">
        <v>2</v>
      </c>
      <c r="B71" s="419" t="s">
        <v>584</v>
      </c>
      <c r="C71" s="419" t="s">
        <v>585</v>
      </c>
      <c r="D71" s="419" t="s">
        <v>555</v>
      </c>
      <c r="E71" s="428" t="s">
        <v>525</v>
      </c>
      <c r="F71" s="444" t="s">
        <v>121</v>
      </c>
      <c r="G71" s="106">
        <v>0</v>
      </c>
      <c r="H71" s="91"/>
      <c r="I71" s="106">
        <v>150</v>
      </c>
      <c r="J71" s="91">
        <v>200</v>
      </c>
      <c r="K71" s="91">
        <v>0</v>
      </c>
      <c r="L71" s="91">
        <v>162.5</v>
      </c>
      <c r="M71" s="419">
        <v>0</v>
      </c>
      <c r="N71" s="100">
        <v>200</v>
      </c>
      <c r="O71" s="91">
        <f>(SUM(G71,I71,N71)+(LARGE((H71,J71:M71),1))+(LARGE((H71,J71:M71),2)))</f>
        <v>712.5</v>
      </c>
      <c r="P71" s="91"/>
      <c r="Q71" s="744" t="s">
        <v>1490</v>
      </c>
      <c r="R71" s="179"/>
    </row>
    <row r="72" spans="1:19" x14ac:dyDescent="0.2">
      <c r="A72" s="743">
        <v>3</v>
      </c>
      <c r="B72" s="420" t="s">
        <v>1276</v>
      </c>
      <c r="C72" s="430" t="s">
        <v>591</v>
      </c>
      <c r="D72" s="419" t="s">
        <v>559</v>
      </c>
      <c r="E72" s="428" t="s">
        <v>1256</v>
      </c>
      <c r="F72" s="419">
        <v>-50</v>
      </c>
      <c r="G72" s="106"/>
      <c r="H72" s="91"/>
      <c r="I72" s="106"/>
      <c r="J72" s="91">
        <v>162.5</v>
      </c>
      <c r="K72" s="419">
        <v>0</v>
      </c>
      <c r="L72" s="91"/>
      <c r="M72" s="91">
        <v>200</v>
      </c>
      <c r="N72" s="100">
        <v>325</v>
      </c>
      <c r="O72" s="91">
        <f>(SUM(G72,I72,N72)+(LARGE((H72,J72:M72),1))+(LARGE((H72,J72:M72),2)))</f>
        <v>687.5</v>
      </c>
      <c r="P72" s="91"/>
      <c r="Q72" s="744" t="s">
        <v>1490</v>
      </c>
      <c r="R72" s="744" t="s">
        <v>1551</v>
      </c>
    </row>
    <row r="73" spans="1:19" x14ac:dyDescent="0.2">
      <c r="A73" s="743">
        <v>4</v>
      </c>
      <c r="B73" s="419" t="s">
        <v>496</v>
      </c>
      <c r="C73" s="419" t="s">
        <v>485</v>
      </c>
      <c r="D73" s="419" t="s">
        <v>562</v>
      </c>
      <c r="E73" s="428" t="s">
        <v>164</v>
      </c>
      <c r="F73" s="444" t="s">
        <v>121</v>
      </c>
      <c r="G73" s="420"/>
      <c r="H73" s="419">
        <v>0</v>
      </c>
      <c r="I73" s="420">
        <f>150/2</f>
        <v>75</v>
      </c>
      <c r="J73" s="419"/>
      <c r="K73" s="91">
        <v>125</v>
      </c>
      <c r="L73" s="91">
        <v>200</v>
      </c>
      <c r="M73" s="619">
        <v>125</v>
      </c>
      <c r="N73" s="100">
        <v>250</v>
      </c>
      <c r="O73" s="91">
        <f>(SUM(G73,I73,N73)+(LARGE((H73,J73:M73),1))+(LARGE((H73,J73:M73),2)))</f>
        <v>650</v>
      </c>
      <c r="P73" s="91"/>
      <c r="Q73" s="744" t="s">
        <v>1490</v>
      </c>
      <c r="R73" s="179"/>
    </row>
    <row r="74" spans="1:19" x14ac:dyDescent="0.2">
      <c r="A74" s="660"/>
      <c r="B74" s="426" t="s">
        <v>887</v>
      </c>
      <c r="C74" s="445" t="s">
        <v>62</v>
      </c>
      <c r="D74" s="144" t="s">
        <v>883</v>
      </c>
      <c r="E74" s="145" t="s">
        <v>251</v>
      </c>
      <c r="F74" s="414" t="s">
        <v>121</v>
      </c>
      <c r="G74" s="420"/>
      <c r="H74" s="419">
        <v>200</v>
      </c>
      <c r="I74" s="420">
        <v>250</v>
      </c>
      <c r="J74" s="419"/>
      <c r="K74" s="419"/>
      <c r="L74" s="419"/>
      <c r="M74" s="419"/>
      <c r="N74" s="430"/>
      <c r="O74" s="419">
        <f>SUM(G74:N74)</f>
        <v>450</v>
      </c>
      <c r="P74" s="419"/>
      <c r="Q74" s="431"/>
      <c r="R74" s="431"/>
    </row>
    <row r="75" spans="1:19" x14ac:dyDescent="0.2">
      <c r="A75" s="743">
        <v>5</v>
      </c>
      <c r="B75" s="419" t="s">
        <v>876</v>
      </c>
      <c r="C75" s="419" t="s">
        <v>877</v>
      </c>
      <c r="D75" s="419" t="s">
        <v>779</v>
      </c>
      <c r="E75" s="428" t="s">
        <v>854</v>
      </c>
      <c r="F75" s="444" t="s">
        <v>121</v>
      </c>
      <c r="G75" s="420"/>
      <c r="H75" s="419">
        <v>125</v>
      </c>
      <c r="I75" s="420">
        <v>0</v>
      </c>
      <c r="J75" s="91">
        <v>125</v>
      </c>
      <c r="K75" s="619">
        <v>75</v>
      </c>
      <c r="L75" s="91"/>
      <c r="M75" s="619">
        <v>75</v>
      </c>
      <c r="N75" s="100">
        <v>150</v>
      </c>
      <c r="O75" s="91">
        <f>(SUM(G75,I75,N75)+(LARGE((H75,J75:M75),1))+(LARGE((H75,J75:M75),2)))</f>
        <v>400</v>
      </c>
      <c r="P75" s="91"/>
      <c r="Q75" s="744" t="s">
        <v>1490</v>
      </c>
      <c r="R75" s="179"/>
    </row>
    <row r="76" spans="1:19" x14ac:dyDescent="0.2">
      <c r="A76" s="657">
        <v>6</v>
      </c>
      <c r="B76" s="106" t="s">
        <v>218</v>
      </c>
      <c r="C76" s="100" t="s">
        <v>648</v>
      </c>
      <c r="D76" s="91" t="s">
        <v>581</v>
      </c>
      <c r="E76" s="89" t="s">
        <v>789</v>
      </c>
      <c r="F76" s="109" t="s">
        <v>121</v>
      </c>
      <c r="G76" s="106"/>
      <c r="H76" s="91">
        <v>125</v>
      </c>
      <c r="I76" s="106">
        <v>0</v>
      </c>
      <c r="J76" s="91"/>
      <c r="K76" s="619">
        <v>75</v>
      </c>
      <c r="L76" s="91">
        <v>125</v>
      </c>
      <c r="M76" s="91"/>
      <c r="N76" s="452">
        <f>200/2</f>
        <v>100</v>
      </c>
      <c r="O76" s="91">
        <f>(SUM(G76,I76,N76)+(LARGE((H76,J76:M76),1))+(LARGE((H76,J76:M76),2)))</f>
        <v>350</v>
      </c>
      <c r="P76" s="91"/>
      <c r="Q76" s="179" t="s">
        <v>1491</v>
      </c>
      <c r="R76" s="179" t="s">
        <v>1491</v>
      </c>
      <c r="S76" s="173"/>
    </row>
    <row r="77" spans="1:19" x14ac:dyDescent="0.2">
      <c r="A77" s="657">
        <v>7</v>
      </c>
      <c r="B77" s="426" t="s">
        <v>365</v>
      </c>
      <c r="C77" s="445" t="s">
        <v>889</v>
      </c>
      <c r="D77" s="144" t="s">
        <v>890</v>
      </c>
      <c r="E77" s="145" t="s">
        <v>74</v>
      </c>
      <c r="F77" s="414" t="s">
        <v>121</v>
      </c>
      <c r="G77" s="106"/>
      <c r="H77" s="91">
        <v>100</v>
      </c>
      <c r="I77" s="106">
        <v>0</v>
      </c>
      <c r="J77" s="91">
        <v>100</v>
      </c>
      <c r="K77" s="91">
        <v>125</v>
      </c>
      <c r="L77" s="91"/>
      <c r="M77" s="91"/>
      <c r="N77" s="100">
        <v>0</v>
      </c>
      <c r="O77" s="91">
        <f>(SUM(G77,I77,N77)+(LARGE((H77,J77:M77),1))+(LARGE((H77,J77:M77),2)))</f>
        <v>225</v>
      </c>
      <c r="P77" s="91"/>
      <c r="Q77" s="179" t="s">
        <v>1492</v>
      </c>
      <c r="R77" s="179" t="s">
        <v>1492</v>
      </c>
      <c r="S77" s="173"/>
    </row>
    <row r="78" spans="1:19" x14ac:dyDescent="0.2">
      <c r="A78" s="657">
        <v>8</v>
      </c>
      <c r="B78" s="426" t="s">
        <v>1359</v>
      </c>
      <c r="C78" s="445" t="s">
        <v>1360</v>
      </c>
      <c r="D78" s="144" t="s">
        <v>835</v>
      </c>
      <c r="E78" s="145" t="s">
        <v>17</v>
      </c>
      <c r="F78" s="144">
        <v>-50</v>
      </c>
      <c r="G78" s="106"/>
      <c r="H78" s="91"/>
      <c r="I78" s="106"/>
      <c r="J78" s="91"/>
      <c r="K78" s="91">
        <v>162.5</v>
      </c>
      <c r="L78" s="91"/>
      <c r="M78" s="91"/>
      <c r="N78" s="100"/>
      <c r="O78" s="91">
        <f>SUM(G78:N78)</f>
        <v>162.5</v>
      </c>
      <c r="P78" s="91"/>
      <c r="Q78" s="179"/>
      <c r="R78" s="179"/>
      <c r="S78" s="173"/>
    </row>
    <row r="79" spans="1:19" x14ac:dyDescent="0.2">
      <c r="A79" s="657">
        <v>9</v>
      </c>
      <c r="B79" s="420" t="s">
        <v>733</v>
      </c>
      <c r="C79" s="430" t="s">
        <v>485</v>
      </c>
      <c r="D79" s="419" t="s">
        <v>581</v>
      </c>
      <c r="E79" s="428" t="s">
        <v>34</v>
      </c>
      <c r="F79" s="444" t="s">
        <v>121</v>
      </c>
      <c r="G79" s="420"/>
      <c r="H79" s="419"/>
      <c r="I79" s="420">
        <v>150</v>
      </c>
      <c r="J79" s="91"/>
      <c r="K79" s="91"/>
      <c r="L79" s="91"/>
      <c r="M79" s="91"/>
      <c r="N79" s="100"/>
      <c r="O79" s="91">
        <f>SUM(H79:N79)</f>
        <v>150</v>
      </c>
      <c r="P79" s="91"/>
      <c r="Q79" s="179"/>
      <c r="R79" s="179"/>
      <c r="S79" s="173"/>
    </row>
    <row r="80" spans="1:19" s="173" customFormat="1" x14ac:dyDescent="0.2">
      <c r="A80" s="657">
        <v>9</v>
      </c>
      <c r="B80" s="426" t="s">
        <v>25</v>
      </c>
      <c r="C80" s="445" t="s">
        <v>888</v>
      </c>
      <c r="D80" s="144" t="s">
        <v>825</v>
      </c>
      <c r="E80" s="145" t="s">
        <v>596</v>
      </c>
      <c r="F80" s="414" t="s">
        <v>121</v>
      </c>
      <c r="G80" s="106"/>
      <c r="H80" s="91"/>
      <c r="I80" s="106">
        <v>0</v>
      </c>
      <c r="J80" s="91"/>
      <c r="K80" s="91"/>
      <c r="L80" s="91"/>
      <c r="M80" s="91"/>
      <c r="N80" s="100">
        <v>150</v>
      </c>
      <c r="O80" s="91">
        <f>SUM(G80:N80)</f>
        <v>150</v>
      </c>
      <c r="P80" s="91"/>
      <c r="Q80" s="179"/>
      <c r="R80" s="179"/>
      <c r="S80"/>
    </row>
    <row r="81" spans="1:19" x14ac:dyDescent="0.2">
      <c r="A81" s="406">
        <v>11</v>
      </c>
      <c r="B81" s="106" t="s">
        <v>532</v>
      </c>
      <c r="C81" s="100" t="s">
        <v>22</v>
      </c>
      <c r="D81" s="91" t="s">
        <v>552</v>
      </c>
      <c r="E81" s="89" t="s">
        <v>824</v>
      </c>
      <c r="F81" s="109" t="s">
        <v>121</v>
      </c>
      <c r="G81" s="106"/>
      <c r="H81" s="91"/>
      <c r="I81" s="106"/>
      <c r="J81" s="91"/>
      <c r="K81" s="91"/>
      <c r="L81" s="91">
        <v>100</v>
      </c>
      <c r="M81" s="91"/>
      <c r="N81" s="100">
        <v>0</v>
      </c>
      <c r="O81" s="91">
        <f>SUM(G81:N81)</f>
        <v>100</v>
      </c>
      <c r="P81" s="91"/>
      <c r="Q81" s="179"/>
      <c r="R81" s="179"/>
    </row>
    <row r="82" spans="1:19" x14ac:dyDescent="0.2">
      <c r="A82" s="657">
        <v>11</v>
      </c>
      <c r="B82" s="144" t="s">
        <v>882</v>
      </c>
      <c r="C82" s="144" t="s">
        <v>22</v>
      </c>
      <c r="D82" s="144" t="s">
        <v>883</v>
      </c>
      <c r="E82" s="145" t="s">
        <v>165</v>
      </c>
      <c r="F82" s="414" t="s">
        <v>121</v>
      </c>
      <c r="G82" s="420"/>
      <c r="H82" s="419">
        <v>100</v>
      </c>
      <c r="I82" s="420">
        <v>0</v>
      </c>
      <c r="J82" s="91">
        <v>0</v>
      </c>
      <c r="K82" s="91"/>
      <c r="L82" s="91"/>
      <c r="M82" s="91"/>
      <c r="N82" s="100"/>
      <c r="O82" s="91">
        <f>(SUM(G82,I82,N82)+(LARGE((H82,J82:M82),1))+(LARGE((H82,J82:M82),2)))</f>
        <v>100</v>
      </c>
      <c r="P82" s="91"/>
      <c r="Q82" s="179"/>
      <c r="R82" s="179"/>
    </row>
    <row r="83" spans="1:19" x14ac:dyDescent="0.2">
      <c r="A83" s="657">
        <v>13</v>
      </c>
      <c r="B83" s="91" t="s">
        <v>778</v>
      </c>
      <c r="C83" s="91" t="s">
        <v>777</v>
      </c>
      <c r="D83" s="91" t="s">
        <v>779</v>
      </c>
      <c r="E83" s="89" t="s">
        <v>268</v>
      </c>
      <c r="F83" s="109" t="s">
        <v>121</v>
      </c>
      <c r="G83" s="106"/>
      <c r="H83" s="91"/>
      <c r="I83" s="106">
        <v>0</v>
      </c>
      <c r="J83" s="91"/>
      <c r="K83" s="91">
        <v>0</v>
      </c>
      <c r="L83" s="91"/>
      <c r="M83" s="91">
        <v>75</v>
      </c>
      <c r="N83" s="100"/>
      <c r="O83" s="91">
        <f>SUM(G83:N83)</f>
        <v>75</v>
      </c>
      <c r="P83" s="91"/>
      <c r="Q83" s="179"/>
      <c r="R83" s="179"/>
    </row>
    <row r="84" spans="1:19" x14ac:dyDescent="0.2">
      <c r="A84" s="406">
        <v>14</v>
      </c>
      <c r="B84" s="419" t="s">
        <v>875</v>
      </c>
      <c r="C84" s="419" t="s">
        <v>252</v>
      </c>
      <c r="D84" s="419" t="s">
        <v>835</v>
      </c>
      <c r="E84" s="428" t="s">
        <v>17</v>
      </c>
      <c r="F84" s="444" t="s">
        <v>121</v>
      </c>
      <c r="G84" s="420"/>
      <c r="H84" s="419">
        <v>0</v>
      </c>
      <c r="I84" s="420">
        <v>0</v>
      </c>
      <c r="J84" s="419">
        <f>125/2</f>
        <v>62.5</v>
      </c>
      <c r="K84" s="419"/>
      <c r="L84" s="419"/>
      <c r="M84" s="419"/>
      <c r="N84" s="100">
        <v>0</v>
      </c>
      <c r="O84" s="91">
        <f>(SUM(G84,I84,N84)+(LARGE((H84,J84:M84),1))+(LARGE((H84,J84:M84),2)))</f>
        <v>62.5</v>
      </c>
      <c r="P84" s="91"/>
      <c r="Q84" s="179"/>
      <c r="R84" s="179"/>
    </row>
    <row r="85" spans="1:19" x14ac:dyDescent="0.2">
      <c r="A85" s="660"/>
      <c r="B85" s="420" t="s">
        <v>917</v>
      </c>
      <c r="C85" s="430" t="s">
        <v>927</v>
      </c>
      <c r="D85" s="419" t="s">
        <v>830</v>
      </c>
      <c r="E85" s="428" t="s">
        <v>824</v>
      </c>
      <c r="F85" s="419">
        <v>-50</v>
      </c>
      <c r="G85" s="420"/>
      <c r="H85" s="419">
        <v>0</v>
      </c>
      <c r="I85" s="420"/>
      <c r="J85" s="419"/>
      <c r="K85" s="419"/>
      <c r="L85" s="419"/>
      <c r="M85" s="419"/>
      <c r="N85" s="430"/>
      <c r="O85" s="419">
        <v>0</v>
      </c>
      <c r="P85" s="419"/>
      <c r="Q85" s="431"/>
      <c r="R85" s="431"/>
      <c r="S85" s="173"/>
    </row>
    <row r="86" spans="1:19" x14ac:dyDescent="0.2">
      <c r="A86" s="657"/>
      <c r="B86" s="106" t="s">
        <v>787</v>
      </c>
      <c r="C86" s="100" t="s">
        <v>788</v>
      </c>
      <c r="D86" s="91" t="s">
        <v>567</v>
      </c>
      <c r="E86" s="89" t="s">
        <v>314</v>
      </c>
      <c r="F86" s="91">
        <v>-50</v>
      </c>
      <c r="G86" s="106"/>
      <c r="H86" s="91"/>
      <c r="I86" s="106"/>
      <c r="J86" s="91"/>
      <c r="K86" s="91"/>
      <c r="L86" s="91"/>
      <c r="M86" s="91"/>
      <c r="N86" s="100"/>
      <c r="O86" s="91">
        <f>SUM(G86:N86)</f>
        <v>0</v>
      </c>
      <c r="P86" s="91"/>
      <c r="Q86" s="179"/>
      <c r="R86" s="179"/>
    </row>
    <row r="87" spans="1:19" s="173" customFormat="1" x14ac:dyDescent="0.2">
      <c r="A87" s="657"/>
      <c r="B87" s="144" t="s">
        <v>924</v>
      </c>
      <c r="C87" s="144" t="s">
        <v>925</v>
      </c>
      <c r="D87" s="144" t="s">
        <v>852</v>
      </c>
      <c r="E87" s="145" t="s">
        <v>739</v>
      </c>
      <c r="F87" s="414" t="s">
        <v>121</v>
      </c>
      <c r="G87" s="420"/>
      <c r="H87" s="419">
        <v>0</v>
      </c>
      <c r="I87" s="420"/>
      <c r="J87" s="419"/>
      <c r="K87" s="419"/>
      <c r="L87" s="419"/>
      <c r="M87" s="419"/>
      <c r="N87" s="100">
        <v>0</v>
      </c>
      <c r="O87" s="91">
        <f>SUM(G87:N87)</f>
        <v>0</v>
      </c>
      <c r="P87" s="91"/>
      <c r="Q87" s="179"/>
      <c r="R87" s="179"/>
    </row>
    <row r="88" spans="1:19" s="173" customFormat="1" x14ac:dyDescent="0.2">
      <c r="A88" s="657"/>
      <c r="B88" s="91" t="s">
        <v>580</v>
      </c>
      <c r="C88" s="91" t="s">
        <v>245</v>
      </c>
      <c r="D88" s="421"/>
      <c r="E88" s="89" t="s">
        <v>1457</v>
      </c>
      <c r="F88" s="109" t="s">
        <v>121</v>
      </c>
      <c r="G88" s="106"/>
      <c r="H88" s="91"/>
      <c r="I88" s="106"/>
      <c r="J88" s="91"/>
      <c r="K88" s="91"/>
      <c r="L88" s="91"/>
      <c r="M88" s="91">
        <v>0</v>
      </c>
      <c r="N88" s="100"/>
      <c r="O88" s="91">
        <f>SUM(G88:N88)</f>
        <v>0</v>
      </c>
      <c r="P88" s="91"/>
      <c r="Q88" s="179"/>
      <c r="R88" s="179"/>
      <c r="S88"/>
    </row>
    <row r="89" spans="1:19" s="173" customFormat="1" x14ac:dyDescent="0.2">
      <c r="A89" s="406"/>
      <c r="B89" s="419" t="s">
        <v>873</v>
      </c>
      <c r="C89" s="419" t="s">
        <v>73</v>
      </c>
      <c r="D89" s="419" t="s">
        <v>600</v>
      </c>
      <c r="E89" s="428" t="s">
        <v>874</v>
      </c>
      <c r="F89" s="444" t="s">
        <v>121</v>
      </c>
      <c r="G89" s="420"/>
      <c r="H89" s="419">
        <v>0</v>
      </c>
      <c r="I89" s="420">
        <v>0</v>
      </c>
      <c r="J89" s="91">
        <v>0</v>
      </c>
      <c r="K89" s="91">
        <v>0</v>
      </c>
      <c r="L89" s="91">
        <v>0</v>
      </c>
      <c r="M89" s="91"/>
      <c r="N89" s="100"/>
      <c r="O89" s="91">
        <f>(SUM(G89,I89,N89)+(LARGE((H89,J89:M89),1))+(LARGE((H89,J89:M89),2)))</f>
        <v>0</v>
      </c>
      <c r="P89" s="91"/>
      <c r="Q89" s="179"/>
      <c r="R89" s="179"/>
      <c r="S89"/>
    </row>
    <row r="90" spans="1:19" s="173" customFormat="1" x14ac:dyDescent="0.2">
      <c r="A90" s="657"/>
      <c r="B90" s="426" t="s">
        <v>926</v>
      </c>
      <c r="C90" s="445" t="s">
        <v>83</v>
      </c>
      <c r="D90" s="144" t="s">
        <v>860</v>
      </c>
      <c r="E90" s="145" t="s">
        <v>34</v>
      </c>
      <c r="F90" s="144">
        <v>-50</v>
      </c>
      <c r="G90" s="106"/>
      <c r="H90" s="91">
        <v>0</v>
      </c>
      <c r="I90" s="106"/>
      <c r="J90" s="91">
        <v>0</v>
      </c>
      <c r="K90" s="91">
        <v>0</v>
      </c>
      <c r="L90" s="91"/>
      <c r="M90" s="91">
        <v>0</v>
      </c>
      <c r="N90" s="100"/>
      <c r="O90" s="91">
        <f>(SUM(G90,I90,N90)+(LARGE((H90,J90:M90),1))+(LARGE((H90,J90:M90),2)))</f>
        <v>0</v>
      </c>
      <c r="P90" s="91"/>
      <c r="Q90" s="179"/>
      <c r="R90" s="179"/>
      <c r="S90"/>
    </row>
    <row r="91" spans="1:19" s="173" customFormat="1" x14ac:dyDescent="0.2">
      <c r="A91" s="657"/>
      <c r="B91" s="426" t="s">
        <v>754</v>
      </c>
      <c r="C91" s="445" t="s">
        <v>884</v>
      </c>
      <c r="D91" s="144" t="s">
        <v>883</v>
      </c>
      <c r="E91" s="145" t="s">
        <v>175</v>
      </c>
      <c r="F91" s="414" t="s">
        <v>121</v>
      </c>
      <c r="G91" s="106"/>
      <c r="H91" s="91"/>
      <c r="I91" s="106">
        <v>0</v>
      </c>
      <c r="J91" s="91"/>
      <c r="K91" s="91"/>
      <c r="L91" s="91"/>
      <c r="M91" s="91"/>
      <c r="N91" s="100"/>
      <c r="O91" s="91">
        <f t="shared" ref="O91:O97" si="2">SUM(G91:N91)</f>
        <v>0</v>
      </c>
      <c r="P91" s="91"/>
      <c r="Q91" s="179"/>
      <c r="R91" s="179"/>
      <c r="S91"/>
    </row>
    <row r="92" spans="1:19" s="173" customFormat="1" x14ac:dyDescent="0.2">
      <c r="A92" s="657"/>
      <c r="B92" s="420" t="s">
        <v>736</v>
      </c>
      <c r="C92" s="430" t="s">
        <v>207</v>
      </c>
      <c r="D92" s="419" t="s">
        <v>581</v>
      </c>
      <c r="E92" s="428" t="s">
        <v>737</v>
      </c>
      <c r="F92" s="444" t="s">
        <v>121</v>
      </c>
      <c r="G92" s="420">
        <v>0</v>
      </c>
      <c r="H92" s="419"/>
      <c r="I92" s="420"/>
      <c r="J92" s="419"/>
      <c r="K92" s="419"/>
      <c r="L92" s="419"/>
      <c r="M92" s="419"/>
      <c r="N92" s="430"/>
      <c r="O92" s="419">
        <f t="shared" si="2"/>
        <v>0</v>
      </c>
      <c r="P92" s="419"/>
      <c r="Q92" s="431"/>
      <c r="R92" s="431"/>
      <c r="S92"/>
    </row>
    <row r="93" spans="1:19" s="173" customFormat="1" x14ac:dyDescent="0.2">
      <c r="A93" s="406"/>
      <c r="B93" s="426" t="s">
        <v>368</v>
      </c>
      <c r="C93" s="445" t="s">
        <v>204</v>
      </c>
      <c r="D93" s="144" t="s">
        <v>856</v>
      </c>
      <c r="E93" s="145" t="s">
        <v>74</v>
      </c>
      <c r="F93" s="414" t="s">
        <v>121</v>
      </c>
      <c r="G93" s="106"/>
      <c r="H93" s="91">
        <v>0</v>
      </c>
      <c r="I93" s="106">
        <v>0</v>
      </c>
      <c r="J93" s="91"/>
      <c r="K93" s="91"/>
      <c r="L93" s="91"/>
      <c r="M93" s="91"/>
      <c r="N93" s="100"/>
      <c r="O93" s="91">
        <f t="shared" si="2"/>
        <v>0</v>
      </c>
      <c r="P93" s="91"/>
      <c r="Q93" s="179"/>
      <c r="R93" s="179"/>
    </row>
    <row r="94" spans="1:19" s="173" customFormat="1" x14ac:dyDescent="0.2">
      <c r="A94" s="657"/>
      <c r="B94" s="426" t="s">
        <v>1277</v>
      </c>
      <c r="C94" s="445" t="s">
        <v>1278</v>
      </c>
      <c r="D94" s="144" t="s">
        <v>860</v>
      </c>
      <c r="E94" s="145" t="s">
        <v>24</v>
      </c>
      <c r="F94" s="144">
        <v>-50</v>
      </c>
      <c r="G94" s="106"/>
      <c r="H94" s="91"/>
      <c r="I94" s="106"/>
      <c r="J94" s="91">
        <v>0</v>
      </c>
      <c r="K94" s="91"/>
      <c r="L94" s="91"/>
      <c r="M94" s="91"/>
      <c r="N94" s="100">
        <v>0</v>
      </c>
      <c r="O94" s="91">
        <f t="shared" si="2"/>
        <v>0</v>
      </c>
      <c r="P94" s="91"/>
      <c r="Q94" s="179"/>
      <c r="R94" s="179"/>
      <c r="S94"/>
    </row>
    <row r="95" spans="1:19" s="173" customFormat="1" x14ac:dyDescent="0.2">
      <c r="A95" s="657"/>
      <c r="B95" s="426" t="s">
        <v>1358</v>
      </c>
      <c r="C95" s="445" t="s">
        <v>891</v>
      </c>
      <c r="D95" s="144" t="s">
        <v>831</v>
      </c>
      <c r="E95" s="145" t="s">
        <v>803</v>
      </c>
      <c r="F95" s="144">
        <v>-50</v>
      </c>
      <c r="G95" s="106"/>
      <c r="H95" s="91"/>
      <c r="I95" s="106"/>
      <c r="J95" s="91"/>
      <c r="K95" s="91">
        <v>0</v>
      </c>
      <c r="L95" s="91"/>
      <c r="M95" s="91"/>
      <c r="N95" s="100"/>
      <c r="O95" s="91">
        <f t="shared" si="2"/>
        <v>0</v>
      </c>
      <c r="P95" s="91"/>
      <c r="Q95" s="179"/>
      <c r="R95" s="179"/>
      <c r="S95"/>
    </row>
    <row r="96" spans="1:19" s="173" customFormat="1" x14ac:dyDescent="0.2">
      <c r="A96" s="657"/>
      <c r="B96" s="426" t="s">
        <v>1414</v>
      </c>
      <c r="C96" s="445" t="s">
        <v>1415</v>
      </c>
      <c r="D96" s="144" t="s">
        <v>860</v>
      </c>
      <c r="E96" s="145" t="s">
        <v>325</v>
      </c>
      <c r="F96" s="144">
        <v>-50</v>
      </c>
      <c r="G96" s="106"/>
      <c r="H96" s="91"/>
      <c r="I96" s="106"/>
      <c r="J96" s="91"/>
      <c r="K96" s="91"/>
      <c r="L96" s="91">
        <v>0</v>
      </c>
      <c r="M96" s="91"/>
      <c r="N96" s="100"/>
      <c r="O96" s="91">
        <f t="shared" si="2"/>
        <v>0</v>
      </c>
      <c r="P96" s="91"/>
      <c r="Q96" s="179"/>
      <c r="R96" s="179"/>
      <c r="S96"/>
    </row>
    <row r="97" spans="1:19" s="173" customFormat="1" x14ac:dyDescent="0.2">
      <c r="A97" s="660"/>
      <c r="B97" s="419" t="s">
        <v>590</v>
      </c>
      <c r="C97" s="419" t="s">
        <v>591</v>
      </c>
      <c r="D97" s="419" t="s">
        <v>511</v>
      </c>
      <c r="E97" s="428" t="s">
        <v>183</v>
      </c>
      <c r="F97" s="444" t="s">
        <v>121</v>
      </c>
      <c r="G97" s="420">
        <v>0</v>
      </c>
      <c r="H97" s="419"/>
      <c r="I97" s="420"/>
      <c r="J97" s="419"/>
      <c r="K97" s="419"/>
      <c r="L97" s="419"/>
      <c r="M97" s="419"/>
      <c r="N97" s="430"/>
      <c r="O97" s="419">
        <f t="shared" si="2"/>
        <v>0</v>
      </c>
      <c r="P97" s="419"/>
      <c r="Q97" s="431"/>
      <c r="R97" s="431"/>
      <c r="S97"/>
    </row>
    <row r="98" spans="1:19" s="173" customFormat="1" x14ac:dyDescent="0.2">
      <c r="A98" s="657"/>
      <c r="B98" s="91" t="s">
        <v>1489</v>
      </c>
      <c r="C98" s="91" t="s">
        <v>60</v>
      </c>
      <c r="D98" s="421"/>
      <c r="E98" s="89" t="s">
        <v>874</v>
      </c>
      <c r="F98" s="109" t="s">
        <v>121</v>
      </c>
      <c r="G98" s="106"/>
      <c r="H98" s="91"/>
      <c r="I98" s="106"/>
      <c r="J98" s="91"/>
      <c r="K98" s="91"/>
      <c r="L98" s="91"/>
      <c r="M98" s="91"/>
      <c r="N98" s="100">
        <v>0</v>
      </c>
      <c r="O98" s="91"/>
      <c r="P98" s="91"/>
      <c r="Q98" s="179"/>
      <c r="R98" s="179"/>
      <c r="S98"/>
    </row>
    <row r="99" spans="1:19" s="173" customFormat="1" x14ac:dyDescent="0.2">
      <c r="A99" s="406"/>
      <c r="B99" s="91" t="s">
        <v>25</v>
      </c>
      <c r="C99" s="91" t="s">
        <v>59</v>
      </c>
      <c r="D99" s="421"/>
      <c r="E99" s="89" t="s">
        <v>528</v>
      </c>
      <c r="F99" s="109" t="s">
        <v>121</v>
      </c>
      <c r="G99" s="106"/>
      <c r="H99" s="91"/>
      <c r="I99" s="106"/>
      <c r="J99" s="91"/>
      <c r="K99" s="91"/>
      <c r="L99" s="91"/>
      <c r="M99" s="91"/>
      <c r="N99" s="100">
        <v>0</v>
      </c>
      <c r="O99" s="91"/>
      <c r="P99" s="91"/>
      <c r="Q99" s="179"/>
      <c r="R99" s="179"/>
      <c r="S99"/>
    </row>
    <row r="100" spans="1:19" s="173" customFormat="1" x14ac:dyDescent="0.2">
      <c r="A100" s="656"/>
      <c r="B100" s="49"/>
      <c r="C100" s="49"/>
      <c r="D100" s="49"/>
      <c r="E100" s="81"/>
      <c r="F100" s="136"/>
      <c r="G100" s="137"/>
      <c r="H100" s="49"/>
      <c r="I100" s="137"/>
      <c r="J100" s="49"/>
      <c r="K100" s="49"/>
      <c r="L100" s="49"/>
      <c r="M100" s="49"/>
      <c r="N100" s="49"/>
      <c r="O100" s="146"/>
      <c r="P100" s="146"/>
      <c r="Q100" s="280"/>
      <c r="R100" s="280"/>
      <c r="S100"/>
    </row>
    <row r="101" spans="1:19" s="173" customFormat="1" x14ac:dyDescent="0.2">
      <c r="A101" s="743">
        <v>1</v>
      </c>
      <c r="B101" s="419" t="s">
        <v>594</v>
      </c>
      <c r="C101" s="419" t="s">
        <v>207</v>
      </c>
      <c r="D101" s="419" t="s">
        <v>541</v>
      </c>
      <c r="E101" s="428" t="s">
        <v>596</v>
      </c>
      <c r="F101" s="444" t="s">
        <v>50</v>
      </c>
      <c r="G101" s="420"/>
      <c r="H101" s="419">
        <v>162.5</v>
      </c>
      <c r="I101" s="420">
        <v>400</v>
      </c>
      <c r="J101" s="419"/>
      <c r="K101" s="419"/>
      <c r="L101" s="419">
        <f>200/2</f>
        <v>100</v>
      </c>
      <c r="M101" s="620">
        <f>162.5/2</f>
        <v>81.25</v>
      </c>
      <c r="N101" s="100">
        <v>400</v>
      </c>
      <c r="O101" s="91">
        <f>(SUM(G101,I101,N101)+(LARGE((H101,J101:M101),1))+(LARGE((H101,J101:M101),2)))</f>
        <v>1062.5</v>
      </c>
      <c r="P101" s="91"/>
      <c r="Q101" s="744" t="s">
        <v>1490</v>
      </c>
      <c r="R101" s="179"/>
      <c r="S101"/>
    </row>
    <row r="102" spans="1:19" s="173" customFormat="1" x14ac:dyDescent="0.2">
      <c r="A102" s="743">
        <v>2</v>
      </c>
      <c r="B102" s="426" t="s">
        <v>887</v>
      </c>
      <c r="C102" s="445" t="s">
        <v>62</v>
      </c>
      <c r="D102" s="144" t="s">
        <v>883</v>
      </c>
      <c r="E102" s="145" t="s">
        <v>251</v>
      </c>
      <c r="F102" s="414" t="s">
        <v>50</v>
      </c>
      <c r="G102" s="420"/>
      <c r="H102" s="419">
        <v>200</v>
      </c>
      <c r="I102" s="420">
        <v>250</v>
      </c>
      <c r="J102" s="619">
        <v>75</v>
      </c>
      <c r="K102" s="91">
        <v>0</v>
      </c>
      <c r="L102" s="619">
        <v>75</v>
      </c>
      <c r="M102" s="91">
        <v>200</v>
      </c>
      <c r="N102" s="100">
        <v>150</v>
      </c>
      <c r="O102" s="91">
        <f>(SUM(G102,I102,N102)+(LARGE((H102,J102:M102),1))+(LARGE((H102,J102:M102),2)))</f>
        <v>800</v>
      </c>
      <c r="P102" s="91"/>
      <c r="Q102" s="744" t="s">
        <v>1490</v>
      </c>
      <c r="R102" s="179"/>
      <c r="S102"/>
    </row>
    <row r="103" spans="1:19" s="173" customFormat="1" x14ac:dyDescent="0.2">
      <c r="A103" s="743">
        <v>3</v>
      </c>
      <c r="B103" s="419" t="s">
        <v>590</v>
      </c>
      <c r="C103" s="419" t="s">
        <v>591</v>
      </c>
      <c r="D103" s="419" t="s">
        <v>511</v>
      </c>
      <c r="E103" s="428" t="s">
        <v>183</v>
      </c>
      <c r="F103" s="444" t="s">
        <v>50</v>
      </c>
      <c r="G103" s="420">
        <v>0</v>
      </c>
      <c r="H103" s="91">
        <v>200</v>
      </c>
      <c r="I103" s="106">
        <v>100</v>
      </c>
      <c r="J103" s="91"/>
      <c r="K103" s="91">
        <v>200</v>
      </c>
      <c r="L103" s="619">
        <v>100</v>
      </c>
      <c r="M103" s="91"/>
      <c r="N103" s="100">
        <v>200</v>
      </c>
      <c r="O103" s="91">
        <f>(SUM(G103,I103,N103)+(LARGE((H103,J103:M103),1))+(LARGE((H103,J103:M103),2)))</f>
        <v>700</v>
      </c>
      <c r="P103" s="91"/>
      <c r="Q103" s="744" t="s">
        <v>1490</v>
      </c>
      <c r="R103" s="179"/>
      <c r="S103"/>
    </row>
    <row r="104" spans="1:19" x14ac:dyDescent="0.2">
      <c r="A104" s="406">
        <v>4</v>
      </c>
      <c r="B104" s="91" t="s">
        <v>1207</v>
      </c>
      <c r="C104" s="91" t="s">
        <v>900</v>
      </c>
      <c r="D104" s="91" t="s">
        <v>511</v>
      </c>
      <c r="E104" s="89" t="s">
        <v>874</v>
      </c>
      <c r="F104" s="109" t="s">
        <v>50</v>
      </c>
      <c r="G104" s="106"/>
      <c r="H104" s="91">
        <v>125</v>
      </c>
      <c r="I104" s="106">
        <v>325</v>
      </c>
      <c r="J104" s="91">
        <v>200</v>
      </c>
      <c r="K104" s="619">
        <v>125</v>
      </c>
      <c r="L104" s="619">
        <v>125</v>
      </c>
      <c r="M104" s="619">
        <v>125</v>
      </c>
      <c r="N104" s="100"/>
      <c r="O104" s="91">
        <f>(SUM(G104,I104,N104)+(LARGE((H104,J104:M104),1))+(LARGE((H104,J104:M104),2)))</f>
        <v>650</v>
      </c>
      <c r="P104" s="91"/>
      <c r="Q104" s="179" t="s">
        <v>1512</v>
      </c>
      <c r="R104" s="179" t="s">
        <v>1512</v>
      </c>
    </row>
    <row r="105" spans="1:19" x14ac:dyDescent="0.2">
      <c r="A105" s="743">
        <v>5</v>
      </c>
      <c r="B105" s="144" t="s">
        <v>102</v>
      </c>
      <c r="C105" s="144" t="s">
        <v>896</v>
      </c>
      <c r="D105" s="144" t="s">
        <v>830</v>
      </c>
      <c r="E105" s="145" t="s">
        <v>58</v>
      </c>
      <c r="F105" s="414" t="s">
        <v>50</v>
      </c>
      <c r="G105" s="106"/>
      <c r="H105" s="91">
        <v>75</v>
      </c>
      <c r="I105" s="106">
        <v>0</v>
      </c>
      <c r="J105" s="91"/>
      <c r="K105" s="91"/>
      <c r="L105" s="91">
        <v>162.5</v>
      </c>
      <c r="M105" s="91">
        <v>0</v>
      </c>
      <c r="N105" s="100">
        <v>325</v>
      </c>
      <c r="O105" s="91">
        <f>(SUM(G105,I105,N105)+(LARGE((H105,J105:M105),1))+(LARGE((H105,J105:M105),2)))</f>
        <v>562.5</v>
      </c>
      <c r="P105" s="91"/>
      <c r="Q105" s="744" t="s">
        <v>1490</v>
      </c>
      <c r="R105" s="179"/>
    </row>
    <row r="106" spans="1:19" x14ac:dyDescent="0.2">
      <c r="A106" s="743">
        <v>6</v>
      </c>
      <c r="B106" s="144" t="s">
        <v>901</v>
      </c>
      <c r="C106" s="144" t="s">
        <v>902</v>
      </c>
      <c r="D106" s="144" t="s">
        <v>831</v>
      </c>
      <c r="E106" s="145" t="s">
        <v>15</v>
      </c>
      <c r="F106" s="414" t="s">
        <v>50</v>
      </c>
      <c r="G106" s="106"/>
      <c r="H106" s="91">
        <v>0</v>
      </c>
      <c r="I106" s="106">
        <v>0</v>
      </c>
      <c r="J106" s="91">
        <v>125</v>
      </c>
      <c r="K106" s="91"/>
      <c r="L106" s="619">
        <v>75</v>
      </c>
      <c r="M106" s="91">
        <v>162.5</v>
      </c>
      <c r="N106" s="100">
        <v>250</v>
      </c>
      <c r="O106" s="91">
        <f>(SUM(G106,I106,N106)+(LARGE((H106,J106:M106),1))+(LARGE((H106,J106:M106),2)))</f>
        <v>537.5</v>
      </c>
      <c r="P106" s="91"/>
      <c r="Q106" s="744" t="s">
        <v>1490</v>
      </c>
      <c r="R106" s="179"/>
    </row>
    <row r="107" spans="1:19" x14ac:dyDescent="0.2">
      <c r="A107" s="406">
        <v>7</v>
      </c>
      <c r="B107" s="144" t="s">
        <v>898</v>
      </c>
      <c r="C107" s="144" t="s">
        <v>899</v>
      </c>
      <c r="D107" s="144" t="s">
        <v>848</v>
      </c>
      <c r="E107" s="145" t="s">
        <v>566</v>
      </c>
      <c r="F107" s="414" t="s">
        <v>50</v>
      </c>
      <c r="G107" s="106"/>
      <c r="H107" s="91">
        <v>75</v>
      </c>
      <c r="I107" s="106">
        <v>0</v>
      </c>
      <c r="J107" s="91">
        <v>0</v>
      </c>
      <c r="K107" s="709">
        <v>162.5</v>
      </c>
      <c r="L107" s="91">
        <v>0</v>
      </c>
      <c r="M107" s="619">
        <v>75</v>
      </c>
      <c r="N107" s="100">
        <v>100</v>
      </c>
      <c r="O107" s="709">
        <f>(SUM(G107,I107,N107)+(LARGE((H107,J107:M107),1))+(LARGE((H107,J107:M107),2)))</f>
        <v>337.5</v>
      </c>
      <c r="P107" s="709"/>
      <c r="Q107" s="179" t="s">
        <v>1491</v>
      </c>
      <c r="R107" s="179" t="s">
        <v>1491</v>
      </c>
    </row>
    <row r="108" spans="1:19" x14ac:dyDescent="0.2">
      <c r="A108" s="406">
        <v>8</v>
      </c>
      <c r="B108" s="106" t="s">
        <v>733</v>
      </c>
      <c r="C108" s="100" t="s">
        <v>485</v>
      </c>
      <c r="D108" s="91" t="s">
        <v>581</v>
      </c>
      <c r="E108" s="89" t="s">
        <v>34</v>
      </c>
      <c r="F108" s="109" t="s">
        <v>50</v>
      </c>
      <c r="G108" s="106"/>
      <c r="H108" s="91">
        <v>0</v>
      </c>
      <c r="I108" s="420">
        <v>150</v>
      </c>
      <c r="J108" s="91">
        <v>75</v>
      </c>
      <c r="K108" s="709">
        <v>100</v>
      </c>
      <c r="L108" s="91"/>
      <c r="M108" s="91">
        <v>0</v>
      </c>
      <c r="N108" s="100">
        <v>0</v>
      </c>
      <c r="O108" s="91">
        <f>(SUM(G108,I108,N108)+(LARGE((H108,J108:M108),1))+(LARGE((H108,J108:M108),2)))</f>
        <v>325</v>
      </c>
      <c r="P108" s="91"/>
      <c r="Q108" s="179" t="s">
        <v>1492</v>
      </c>
      <c r="R108" s="179" t="s">
        <v>1492</v>
      </c>
      <c r="S108" s="173"/>
    </row>
    <row r="109" spans="1:19" x14ac:dyDescent="0.2">
      <c r="A109" s="657">
        <v>9</v>
      </c>
      <c r="B109" s="144" t="s">
        <v>1458</v>
      </c>
      <c r="C109" s="144" t="s">
        <v>1459</v>
      </c>
      <c r="D109" s="144" t="s">
        <v>830</v>
      </c>
      <c r="E109" s="145" t="s">
        <v>1460</v>
      </c>
      <c r="F109" s="414" t="s">
        <v>50</v>
      </c>
      <c r="G109" s="106"/>
      <c r="H109" s="91"/>
      <c r="I109" s="106"/>
      <c r="J109" s="91"/>
      <c r="K109" s="91"/>
      <c r="L109" s="91"/>
      <c r="M109" s="91">
        <v>125</v>
      </c>
      <c r="N109" s="100">
        <v>150</v>
      </c>
      <c r="O109" s="91">
        <f>SUM(G109:N109)</f>
        <v>275</v>
      </c>
      <c r="P109" s="91"/>
      <c r="Q109" s="179"/>
      <c r="R109" s="179"/>
    </row>
    <row r="110" spans="1:19" x14ac:dyDescent="0.2">
      <c r="A110" s="660"/>
      <c r="B110" s="419" t="s">
        <v>584</v>
      </c>
      <c r="C110" s="419" t="s">
        <v>585</v>
      </c>
      <c r="D110" s="419" t="s">
        <v>555</v>
      </c>
      <c r="E110" s="428" t="s">
        <v>525</v>
      </c>
      <c r="F110" s="444" t="s">
        <v>50</v>
      </c>
      <c r="G110" s="420">
        <v>0</v>
      </c>
      <c r="H110" s="419"/>
      <c r="I110" s="420">
        <f>150/2</f>
        <v>75</v>
      </c>
      <c r="J110" s="419">
        <f>200/2</f>
        <v>100</v>
      </c>
      <c r="K110" s="419">
        <v>0</v>
      </c>
      <c r="L110" s="419">
        <f>162.5/2</f>
        <v>81.25</v>
      </c>
      <c r="M110" s="419">
        <v>0</v>
      </c>
      <c r="N110" s="430"/>
      <c r="O110" s="419">
        <f>(SUM(G110,I110,N110)+(LARGE((H110,J110:M110),1))+(LARGE((H110,J110:M110),2)))</f>
        <v>256.25</v>
      </c>
      <c r="P110" s="419"/>
      <c r="Q110" s="431"/>
      <c r="R110" s="431"/>
      <c r="S110" s="173"/>
    </row>
    <row r="111" spans="1:19" x14ac:dyDescent="0.2">
      <c r="A111" s="660"/>
      <c r="B111" s="419" t="s">
        <v>602</v>
      </c>
      <c r="C111" s="419" t="s">
        <v>70</v>
      </c>
      <c r="D111" s="419" t="s">
        <v>610</v>
      </c>
      <c r="E111" s="428" t="s">
        <v>253</v>
      </c>
      <c r="F111" s="444" t="s">
        <v>50</v>
      </c>
      <c r="G111" s="420"/>
      <c r="H111" s="419">
        <v>100</v>
      </c>
      <c r="I111" s="420">
        <v>150</v>
      </c>
      <c r="J111" s="419"/>
      <c r="K111" s="419"/>
      <c r="L111" s="419"/>
      <c r="M111" s="419"/>
      <c r="N111" s="430"/>
      <c r="O111" s="419">
        <f>SUM(G111:N111)</f>
        <v>250</v>
      </c>
      <c r="P111" s="419"/>
      <c r="Q111" s="431"/>
      <c r="R111" s="431"/>
      <c r="S111" s="173"/>
    </row>
    <row r="112" spans="1:19" x14ac:dyDescent="0.2">
      <c r="A112" s="406">
        <v>10</v>
      </c>
      <c r="B112" s="91" t="s">
        <v>740</v>
      </c>
      <c r="C112" s="91" t="s">
        <v>741</v>
      </c>
      <c r="D112" s="91" t="s">
        <v>610</v>
      </c>
      <c r="E112" s="89" t="s">
        <v>17</v>
      </c>
      <c r="F112" s="109" t="s">
        <v>50</v>
      </c>
      <c r="G112" s="106"/>
      <c r="H112" s="91">
        <v>0</v>
      </c>
      <c r="I112" s="106">
        <v>0</v>
      </c>
      <c r="J112" s="91">
        <v>162.5</v>
      </c>
      <c r="K112" s="91">
        <v>75</v>
      </c>
      <c r="L112" s="91">
        <v>0</v>
      </c>
      <c r="M112" s="91">
        <v>0</v>
      </c>
      <c r="N112" s="100">
        <v>0</v>
      </c>
      <c r="O112" s="91">
        <f>(SUM(G112,I112,N112)+(LARGE((H112,J112:M112),1))+(LARGE((H112,J112:M112),2)))</f>
        <v>237.5</v>
      </c>
      <c r="P112" s="91"/>
      <c r="Q112" s="179"/>
      <c r="R112" s="179"/>
      <c r="S112" s="173"/>
    </row>
    <row r="113" spans="1:19" x14ac:dyDescent="0.2">
      <c r="A113" s="657">
        <v>11</v>
      </c>
      <c r="B113" s="419" t="s">
        <v>32</v>
      </c>
      <c r="C113" s="419" t="s">
        <v>589</v>
      </c>
      <c r="D113" s="419" t="s">
        <v>567</v>
      </c>
      <c r="E113" s="428" t="s">
        <v>18</v>
      </c>
      <c r="F113" s="444" t="s">
        <v>50</v>
      </c>
      <c r="G113" s="420">
        <v>0</v>
      </c>
      <c r="H113" s="419"/>
      <c r="I113" s="106">
        <v>0</v>
      </c>
      <c r="J113" s="91"/>
      <c r="K113" s="91">
        <v>0</v>
      </c>
      <c r="L113" s="91">
        <v>200</v>
      </c>
      <c r="M113" s="91"/>
      <c r="N113" s="100"/>
      <c r="O113" s="91">
        <f>SUM(G113:N113)</f>
        <v>200</v>
      </c>
      <c r="P113" s="91"/>
      <c r="Q113" s="179"/>
      <c r="R113" s="179"/>
      <c r="S113" s="173"/>
    </row>
    <row r="114" spans="1:19" x14ac:dyDescent="0.2">
      <c r="A114" s="660"/>
      <c r="B114" s="419" t="s">
        <v>745</v>
      </c>
      <c r="C114" s="419" t="s">
        <v>54</v>
      </c>
      <c r="D114" s="419" t="s">
        <v>552</v>
      </c>
      <c r="E114" s="428" t="s">
        <v>17</v>
      </c>
      <c r="F114" s="444" t="s">
        <v>50</v>
      </c>
      <c r="G114" s="420"/>
      <c r="H114" s="419"/>
      <c r="I114" s="420">
        <v>0</v>
      </c>
      <c r="J114" s="419">
        <f>125/2</f>
        <v>62.5</v>
      </c>
      <c r="K114" s="419">
        <v>75</v>
      </c>
      <c r="L114" s="419"/>
      <c r="M114" s="419"/>
      <c r="N114" s="430"/>
      <c r="O114" s="419">
        <f>(SUM(G114,I114,N114)+(LARGE((H114,J114:M114),1))+(LARGE((H114,J114:M114),2)))</f>
        <v>137.5</v>
      </c>
      <c r="P114" s="419"/>
      <c r="Q114" s="431"/>
      <c r="R114" s="431"/>
      <c r="S114" s="173"/>
    </row>
    <row r="115" spans="1:19" x14ac:dyDescent="0.2">
      <c r="A115" s="406">
        <v>12</v>
      </c>
      <c r="B115" s="91" t="s">
        <v>232</v>
      </c>
      <c r="C115" s="91" t="s">
        <v>588</v>
      </c>
      <c r="D115" s="91" t="s">
        <v>567</v>
      </c>
      <c r="E115" s="89" t="s">
        <v>251</v>
      </c>
      <c r="F115" s="109" t="s">
        <v>50</v>
      </c>
      <c r="G115" s="106"/>
      <c r="H115" s="91">
        <v>0</v>
      </c>
      <c r="I115" s="106">
        <v>0</v>
      </c>
      <c r="J115" s="91">
        <v>100</v>
      </c>
      <c r="K115" s="91">
        <v>0</v>
      </c>
      <c r="L115" s="91"/>
      <c r="M115" s="91">
        <v>0</v>
      </c>
      <c r="N115" s="100">
        <v>0</v>
      </c>
      <c r="O115" s="91">
        <f>(SUM(G115,I115,N115)+(LARGE((H115,J115:M115),1))+(LARGE((H115,J115:M115),2)))</f>
        <v>100</v>
      </c>
      <c r="P115" s="91"/>
      <c r="Q115" s="383"/>
      <c r="R115" s="383"/>
      <c r="S115" s="173"/>
    </row>
    <row r="116" spans="1:19" x14ac:dyDescent="0.2">
      <c r="A116" s="657">
        <v>13</v>
      </c>
      <c r="B116" s="91" t="s">
        <v>849</v>
      </c>
      <c r="C116" s="91" t="s">
        <v>1502</v>
      </c>
      <c r="D116" s="421"/>
      <c r="E116" s="89" t="s">
        <v>16</v>
      </c>
      <c r="F116" s="109" t="s">
        <v>50</v>
      </c>
      <c r="G116" s="106"/>
      <c r="H116" s="91"/>
      <c r="I116" s="106"/>
      <c r="J116" s="91"/>
      <c r="K116" s="91"/>
      <c r="L116" s="91"/>
      <c r="M116" s="91"/>
      <c r="N116" s="100">
        <v>100</v>
      </c>
      <c r="O116" s="91">
        <f>SUM(G116:N116)</f>
        <v>100</v>
      </c>
      <c r="P116" s="91"/>
      <c r="Q116" s="179"/>
      <c r="R116" s="179"/>
      <c r="S116" s="173"/>
    </row>
    <row r="117" spans="1:19" s="173" customFormat="1" x14ac:dyDescent="0.2">
      <c r="A117" s="660"/>
      <c r="B117" s="420" t="s">
        <v>1276</v>
      </c>
      <c r="C117" s="430" t="s">
        <v>591</v>
      </c>
      <c r="D117" s="419" t="s">
        <v>559</v>
      </c>
      <c r="E117" s="428" t="s">
        <v>1256</v>
      </c>
      <c r="F117" s="419">
        <v>-55</v>
      </c>
      <c r="G117" s="420"/>
      <c r="H117" s="419"/>
      <c r="I117" s="420"/>
      <c r="J117" s="419">
        <f>162.5/2</f>
        <v>81.25</v>
      </c>
      <c r="K117" s="735">
        <v>0</v>
      </c>
      <c r="L117" s="419"/>
      <c r="M117" s="419"/>
      <c r="N117" s="430"/>
      <c r="O117" s="735">
        <f>SUM(G117:N117)</f>
        <v>81.25</v>
      </c>
      <c r="P117" s="735"/>
      <c r="Q117" s="431"/>
      <c r="R117" s="431"/>
    </row>
    <row r="118" spans="1:19" x14ac:dyDescent="0.2">
      <c r="A118" s="657"/>
      <c r="B118" s="144" t="s">
        <v>376</v>
      </c>
      <c r="C118" s="144" t="s">
        <v>891</v>
      </c>
      <c r="D118" s="144" t="s">
        <v>835</v>
      </c>
      <c r="E118" s="145" t="s">
        <v>17</v>
      </c>
      <c r="F118" s="414" t="s">
        <v>50</v>
      </c>
      <c r="G118" s="106"/>
      <c r="H118" s="91">
        <v>0</v>
      </c>
      <c r="I118" s="106">
        <v>0</v>
      </c>
      <c r="J118" s="91">
        <v>0</v>
      </c>
      <c r="K118" s="91">
        <v>0</v>
      </c>
      <c r="L118" s="91">
        <v>0</v>
      </c>
      <c r="M118" s="91">
        <v>0</v>
      </c>
      <c r="N118" s="100">
        <v>0</v>
      </c>
      <c r="O118" s="91">
        <f>(SUM(G118,I118,N118)+(LARGE((H118,J118:M118),1))+(LARGE((H118,J118:M118),2)))</f>
        <v>0</v>
      </c>
      <c r="P118" s="91"/>
      <c r="Q118" s="179"/>
      <c r="R118" s="179"/>
      <c r="S118" s="173"/>
    </row>
    <row r="119" spans="1:19" x14ac:dyDescent="0.2">
      <c r="A119" s="657"/>
      <c r="B119" s="91" t="s">
        <v>1503</v>
      </c>
      <c r="C119" s="91" t="s">
        <v>1504</v>
      </c>
      <c r="D119" s="421"/>
      <c r="E119" s="89" t="s">
        <v>24</v>
      </c>
      <c r="F119" s="109" t="s">
        <v>50</v>
      </c>
      <c r="G119" s="106"/>
      <c r="H119" s="91"/>
      <c r="I119" s="106"/>
      <c r="J119" s="91"/>
      <c r="K119" s="91"/>
      <c r="L119" s="91"/>
      <c r="M119" s="91"/>
      <c r="N119" s="100">
        <v>0</v>
      </c>
      <c r="O119" s="91">
        <f>SUM(G119:N119)</f>
        <v>0</v>
      </c>
      <c r="P119" s="91"/>
      <c r="Q119" s="179"/>
      <c r="R119" s="179"/>
      <c r="S119" s="173"/>
    </row>
    <row r="120" spans="1:19" s="173" customFormat="1" x14ac:dyDescent="0.2">
      <c r="A120" s="657"/>
      <c r="B120" s="144" t="s">
        <v>894</v>
      </c>
      <c r="C120" s="144" t="s">
        <v>26</v>
      </c>
      <c r="D120" s="144" t="s">
        <v>835</v>
      </c>
      <c r="E120" s="145" t="s">
        <v>596</v>
      </c>
      <c r="F120" s="414" t="s">
        <v>50</v>
      </c>
      <c r="G120" s="106"/>
      <c r="H120" s="91"/>
      <c r="I120" s="106">
        <v>0</v>
      </c>
      <c r="J120" s="91"/>
      <c r="K120" s="91"/>
      <c r="L120" s="91">
        <v>0</v>
      </c>
      <c r="M120" s="91"/>
      <c r="N120" s="100"/>
      <c r="O120" s="91">
        <f>SUM(G120:N120)</f>
        <v>0</v>
      </c>
      <c r="P120" s="91"/>
      <c r="Q120" s="179"/>
      <c r="R120" s="179"/>
    </row>
    <row r="121" spans="1:19" s="173" customFormat="1" x14ac:dyDescent="0.2">
      <c r="A121" s="657"/>
      <c r="B121" s="144" t="s">
        <v>895</v>
      </c>
      <c r="C121" s="144" t="s">
        <v>70</v>
      </c>
      <c r="D121" s="144" t="s">
        <v>848</v>
      </c>
      <c r="E121" s="145" t="s">
        <v>99</v>
      </c>
      <c r="F121" s="414" t="s">
        <v>50</v>
      </c>
      <c r="G121" s="106"/>
      <c r="H121" s="91">
        <v>0</v>
      </c>
      <c r="I121" s="106">
        <v>0</v>
      </c>
      <c r="J121" s="91">
        <v>0</v>
      </c>
      <c r="K121" s="91">
        <v>0</v>
      </c>
      <c r="L121" s="91">
        <v>0</v>
      </c>
      <c r="M121" s="91">
        <v>0</v>
      </c>
      <c r="N121" s="100">
        <v>0</v>
      </c>
      <c r="O121" s="91">
        <f>(SUM(G121,I121,N121)+(LARGE((H121,J121:M121),1))+(LARGE((H121,J121:M121),2)))</f>
        <v>0</v>
      </c>
      <c r="P121" s="91"/>
      <c r="Q121" s="179"/>
      <c r="R121" s="179"/>
    </row>
    <row r="122" spans="1:19" s="173" customFormat="1" x14ac:dyDescent="0.2">
      <c r="A122" s="657"/>
      <c r="B122" s="144" t="s">
        <v>897</v>
      </c>
      <c r="C122" s="144" t="s">
        <v>492</v>
      </c>
      <c r="D122" s="144" t="s">
        <v>852</v>
      </c>
      <c r="E122" s="145" t="s">
        <v>24</v>
      </c>
      <c r="F122" s="414" t="s">
        <v>50</v>
      </c>
      <c r="G122" s="106"/>
      <c r="H122" s="91"/>
      <c r="I122" s="106">
        <v>0</v>
      </c>
      <c r="J122" s="91">
        <v>0</v>
      </c>
      <c r="K122" s="91">
        <v>0</v>
      </c>
      <c r="L122" s="91"/>
      <c r="M122" s="91"/>
      <c r="N122" s="100">
        <v>0</v>
      </c>
      <c r="O122" s="91">
        <f>(SUM(G122,I122,N122)+(LARGE((H122,J122:M122),1))+(LARGE((H122,J122:M122),2)))</f>
        <v>0</v>
      </c>
      <c r="P122" s="91"/>
      <c r="Q122" s="179"/>
      <c r="R122" s="179"/>
    </row>
    <row r="123" spans="1:19" s="173" customFormat="1" x14ac:dyDescent="0.2">
      <c r="A123" s="660"/>
      <c r="B123" s="419" t="s">
        <v>784</v>
      </c>
      <c r="C123" s="419" t="s">
        <v>775</v>
      </c>
      <c r="D123" s="419" t="s">
        <v>890</v>
      </c>
      <c r="E123" s="428" t="s">
        <v>922</v>
      </c>
      <c r="F123" s="444" t="s">
        <v>50</v>
      </c>
      <c r="G123" s="420"/>
      <c r="H123" s="419">
        <v>0</v>
      </c>
      <c r="I123" s="420"/>
      <c r="J123" s="419"/>
      <c r="K123" s="419"/>
      <c r="L123" s="419"/>
      <c r="M123" s="419"/>
      <c r="N123" s="430"/>
      <c r="O123" s="419">
        <f t="shared" ref="O123:O129" si="3">SUM(G123:N123)</f>
        <v>0</v>
      </c>
      <c r="P123" s="419"/>
      <c r="Q123" s="431"/>
      <c r="R123" s="431"/>
    </row>
    <row r="124" spans="1:19" x14ac:dyDescent="0.2">
      <c r="A124" s="657"/>
      <c r="B124" s="91" t="s">
        <v>738</v>
      </c>
      <c r="C124" s="91" t="s">
        <v>57</v>
      </c>
      <c r="D124" s="91" t="s">
        <v>511</v>
      </c>
      <c r="E124" s="89" t="s">
        <v>739</v>
      </c>
      <c r="F124" s="109" t="s">
        <v>50</v>
      </c>
      <c r="G124" s="106"/>
      <c r="H124" s="91">
        <v>0</v>
      </c>
      <c r="I124" s="106"/>
      <c r="J124" s="91"/>
      <c r="K124" s="91"/>
      <c r="L124" s="91"/>
      <c r="M124" s="91"/>
      <c r="N124" s="100"/>
      <c r="O124" s="91">
        <f t="shared" si="3"/>
        <v>0</v>
      </c>
      <c r="P124" s="91"/>
      <c r="Q124" s="179"/>
      <c r="R124" s="179"/>
    </row>
    <row r="125" spans="1:19" x14ac:dyDescent="0.2">
      <c r="A125" s="657"/>
      <c r="B125" s="144" t="s">
        <v>33</v>
      </c>
      <c r="C125" s="144" t="s">
        <v>893</v>
      </c>
      <c r="D125" s="144" t="s">
        <v>825</v>
      </c>
      <c r="E125" s="145" t="s">
        <v>165</v>
      </c>
      <c r="F125" s="414" t="s">
        <v>50</v>
      </c>
      <c r="G125" s="106"/>
      <c r="H125" s="91">
        <v>0</v>
      </c>
      <c r="I125" s="106">
        <v>0</v>
      </c>
      <c r="J125" s="91">
        <v>0</v>
      </c>
      <c r="K125" s="91">
        <v>0</v>
      </c>
      <c r="L125" s="91"/>
      <c r="M125" s="91">
        <v>0</v>
      </c>
      <c r="N125" s="100">
        <v>0</v>
      </c>
      <c r="O125" s="91">
        <f t="shared" si="3"/>
        <v>0</v>
      </c>
      <c r="P125" s="91"/>
      <c r="Q125" s="179"/>
      <c r="R125" s="179"/>
    </row>
    <row r="126" spans="1:19" s="173" customFormat="1" ht="12" customHeight="1" x14ac:dyDescent="0.2">
      <c r="A126" s="657"/>
      <c r="B126" s="144" t="s">
        <v>46</v>
      </c>
      <c r="C126" s="144" t="s">
        <v>207</v>
      </c>
      <c r="D126" s="144" t="s">
        <v>830</v>
      </c>
      <c r="E126" s="145" t="s">
        <v>48</v>
      </c>
      <c r="F126" s="414" t="s">
        <v>50</v>
      </c>
      <c r="G126" s="106"/>
      <c r="H126" s="91"/>
      <c r="I126" s="106"/>
      <c r="J126" s="91"/>
      <c r="K126" s="91"/>
      <c r="L126" s="91">
        <v>0</v>
      </c>
      <c r="M126" s="91"/>
      <c r="N126" s="100">
        <v>0</v>
      </c>
      <c r="O126" s="91">
        <f t="shared" si="3"/>
        <v>0</v>
      </c>
      <c r="P126" s="91"/>
      <c r="Q126" s="179"/>
      <c r="R126" s="179"/>
      <c r="S126"/>
    </row>
    <row r="127" spans="1:19" s="173" customFormat="1" ht="12" customHeight="1" x14ac:dyDescent="0.2">
      <c r="A127" s="657"/>
      <c r="B127" s="144" t="s">
        <v>25</v>
      </c>
      <c r="C127" s="144" t="s">
        <v>888</v>
      </c>
      <c r="D127" s="144" t="s">
        <v>825</v>
      </c>
      <c r="E127" s="145" t="s">
        <v>1418</v>
      </c>
      <c r="F127" s="414" t="s">
        <v>50</v>
      </c>
      <c r="G127" s="106"/>
      <c r="H127" s="91"/>
      <c r="I127" s="106"/>
      <c r="J127" s="91"/>
      <c r="K127" s="91"/>
      <c r="L127" s="91">
        <v>0</v>
      </c>
      <c r="M127" s="91"/>
      <c r="N127" s="100"/>
      <c r="O127" s="91">
        <f t="shared" si="3"/>
        <v>0</v>
      </c>
      <c r="P127" s="91"/>
      <c r="Q127" s="179"/>
      <c r="R127" s="179"/>
    </row>
    <row r="128" spans="1:19" s="173" customFormat="1" ht="12" customHeight="1" x14ac:dyDescent="0.2">
      <c r="A128" s="657"/>
      <c r="B128" s="91" t="s">
        <v>646</v>
      </c>
      <c r="C128" s="91" t="s">
        <v>186</v>
      </c>
      <c r="D128" s="91" t="s">
        <v>732</v>
      </c>
      <c r="E128" s="89" t="s">
        <v>789</v>
      </c>
      <c r="F128" s="109" t="s">
        <v>50</v>
      </c>
      <c r="G128" s="106"/>
      <c r="H128" s="91"/>
      <c r="I128" s="106"/>
      <c r="J128" s="91"/>
      <c r="K128" s="91"/>
      <c r="L128" s="91"/>
      <c r="M128" s="91"/>
      <c r="N128" s="100"/>
      <c r="O128" s="91">
        <f t="shared" si="3"/>
        <v>0</v>
      </c>
      <c r="P128" s="91"/>
      <c r="Q128" s="179"/>
      <c r="R128" s="179"/>
    </row>
    <row r="129" spans="1:19" s="173" customFormat="1" ht="12" customHeight="1" x14ac:dyDescent="0.2">
      <c r="A129" s="657"/>
      <c r="B129" s="91" t="s">
        <v>1281</v>
      </c>
      <c r="C129" s="91" t="s">
        <v>485</v>
      </c>
      <c r="D129" s="91" t="s">
        <v>552</v>
      </c>
      <c r="E129" s="89" t="s">
        <v>1256</v>
      </c>
      <c r="F129" s="109" t="s">
        <v>50</v>
      </c>
      <c r="G129" s="106"/>
      <c r="H129" s="91"/>
      <c r="I129" s="106"/>
      <c r="J129" s="91">
        <v>0</v>
      </c>
      <c r="K129" s="91"/>
      <c r="L129" s="91"/>
      <c r="M129" s="91"/>
      <c r="N129" s="100"/>
      <c r="O129" s="91">
        <f t="shared" si="3"/>
        <v>0</v>
      </c>
      <c r="P129" s="91"/>
      <c r="Q129" s="383"/>
      <c r="R129" s="383"/>
    </row>
    <row r="130" spans="1:19" s="173" customFormat="1" x14ac:dyDescent="0.2">
      <c r="A130" s="406"/>
      <c r="B130" s="419" t="s">
        <v>742</v>
      </c>
      <c r="C130" s="419" t="s">
        <v>743</v>
      </c>
      <c r="D130" s="419" t="s">
        <v>567</v>
      </c>
      <c r="E130" s="428" t="s">
        <v>516</v>
      </c>
      <c r="F130" s="444" t="s">
        <v>50</v>
      </c>
      <c r="G130" s="420"/>
      <c r="H130" s="419"/>
      <c r="I130" s="420">
        <v>0</v>
      </c>
      <c r="J130" s="419">
        <v>0</v>
      </c>
      <c r="K130" s="419"/>
      <c r="L130" s="419"/>
      <c r="M130" s="419"/>
      <c r="N130" s="100">
        <v>0</v>
      </c>
      <c r="O130" s="91">
        <f>SUBTOTAL(9,G130:N130)</f>
        <v>0</v>
      </c>
      <c r="P130" s="91"/>
      <c r="Q130" s="179"/>
      <c r="R130" s="179"/>
      <c r="S130"/>
    </row>
    <row r="131" spans="1:19" x14ac:dyDescent="0.2">
      <c r="A131" s="657"/>
      <c r="B131" s="144" t="s">
        <v>1461</v>
      </c>
      <c r="C131" s="144" t="s">
        <v>1462</v>
      </c>
      <c r="D131" s="144" t="s">
        <v>883</v>
      </c>
      <c r="E131" s="145" t="s">
        <v>40</v>
      </c>
      <c r="F131" s="414" t="s">
        <v>50</v>
      </c>
      <c r="G131" s="106"/>
      <c r="H131" s="91"/>
      <c r="I131" s="106"/>
      <c r="J131" s="91"/>
      <c r="K131" s="91"/>
      <c r="L131" s="91"/>
      <c r="M131" s="91">
        <v>0</v>
      </c>
      <c r="N131" s="100">
        <v>0</v>
      </c>
      <c r="O131" s="91">
        <f>SUM(G131:N131)</f>
        <v>0</v>
      </c>
      <c r="P131" s="91"/>
      <c r="Q131" s="383"/>
      <c r="R131" s="383"/>
    </row>
    <row r="132" spans="1:19" x14ac:dyDescent="0.2">
      <c r="A132" s="657"/>
      <c r="B132" s="144" t="s">
        <v>1416</v>
      </c>
      <c r="C132" s="144" t="s">
        <v>62</v>
      </c>
      <c r="D132" s="144" t="s">
        <v>848</v>
      </c>
      <c r="E132" s="145" t="s">
        <v>561</v>
      </c>
      <c r="F132" s="414" t="s">
        <v>50</v>
      </c>
      <c r="G132" s="106"/>
      <c r="H132" s="91"/>
      <c r="I132" s="106"/>
      <c r="J132" s="91"/>
      <c r="K132" s="91"/>
      <c r="L132" s="91">
        <v>0</v>
      </c>
      <c r="M132" s="91"/>
      <c r="N132" s="100"/>
      <c r="O132" s="91">
        <f>SUM(G132:N132)</f>
        <v>0</v>
      </c>
      <c r="P132" s="91"/>
      <c r="Q132" s="383"/>
      <c r="R132" s="383"/>
    </row>
    <row r="133" spans="1:19" x14ac:dyDescent="0.2">
      <c r="A133" s="657"/>
      <c r="B133" s="144" t="s">
        <v>1279</v>
      </c>
      <c r="C133" s="144" t="s">
        <v>60</v>
      </c>
      <c r="D133" s="144" t="s">
        <v>835</v>
      </c>
      <c r="E133" s="145" t="s">
        <v>1280</v>
      </c>
      <c r="F133" s="414" t="s">
        <v>50</v>
      </c>
      <c r="G133" s="106"/>
      <c r="H133" s="91"/>
      <c r="I133" s="106"/>
      <c r="J133" s="91">
        <v>0</v>
      </c>
      <c r="K133" s="91"/>
      <c r="L133" s="91"/>
      <c r="M133" s="91"/>
      <c r="N133" s="100"/>
      <c r="O133" s="91">
        <f>SUM(G133:N133)</f>
        <v>0</v>
      </c>
      <c r="P133" s="91"/>
      <c r="Q133" s="179"/>
      <c r="R133" s="179"/>
    </row>
    <row r="134" spans="1:19" x14ac:dyDescent="0.2">
      <c r="A134" s="406"/>
      <c r="B134" s="144" t="s">
        <v>89</v>
      </c>
      <c r="C134" s="144" t="s">
        <v>207</v>
      </c>
      <c r="D134" s="144" t="s">
        <v>892</v>
      </c>
      <c r="E134" s="145" t="s">
        <v>165</v>
      </c>
      <c r="F134" s="414" t="s">
        <v>50</v>
      </c>
      <c r="G134" s="106"/>
      <c r="H134" s="91">
        <v>0</v>
      </c>
      <c r="I134" s="106">
        <v>0</v>
      </c>
      <c r="J134" s="91">
        <v>0</v>
      </c>
      <c r="K134" s="91"/>
      <c r="L134" s="91"/>
      <c r="M134" s="91"/>
      <c r="N134" s="100"/>
      <c r="O134" s="91">
        <f>SUM(G134:N134)</f>
        <v>0</v>
      </c>
      <c r="P134" s="91"/>
      <c r="Q134" s="179"/>
      <c r="R134" s="179"/>
    </row>
    <row r="135" spans="1:19" x14ac:dyDescent="0.2">
      <c r="A135" s="657"/>
      <c r="B135" s="144" t="s">
        <v>532</v>
      </c>
      <c r="C135" s="144" t="s">
        <v>1361</v>
      </c>
      <c r="D135" s="144" t="s">
        <v>831</v>
      </c>
      <c r="E135" s="145" t="s">
        <v>1337</v>
      </c>
      <c r="F135" s="414" t="s">
        <v>50</v>
      </c>
      <c r="G135" s="106"/>
      <c r="H135" s="91"/>
      <c r="I135" s="106"/>
      <c r="J135" s="91"/>
      <c r="K135" s="91">
        <v>0</v>
      </c>
      <c r="L135" s="91"/>
      <c r="M135" s="91"/>
      <c r="N135" s="100"/>
      <c r="O135" s="91">
        <f>SUM(G135:N135)</f>
        <v>0</v>
      </c>
      <c r="P135" s="91"/>
      <c r="Q135" s="179"/>
      <c r="R135" s="179"/>
    </row>
    <row r="136" spans="1:19" x14ac:dyDescent="0.2">
      <c r="A136" s="406"/>
      <c r="B136" s="419" t="s">
        <v>928</v>
      </c>
      <c r="C136" s="419" t="s">
        <v>750</v>
      </c>
      <c r="D136" s="419" t="s">
        <v>883</v>
      </c>
      <c r="E136" s="428" t="s">
        <v>253</v>
      </c>
      <c r="F136" s="444" t="s">
        <v>50</v>
      </c>
      <c r="G136" s="420"/>
      <c r="H136" s="419">
        <v>0</v>
      </c>
      <c r="I136" s="420"/>
      <c r="J136" s="419"/>
      <c r="K136" s="419"/>
      <c r="L136" s="419"/>
      <c r="M136" s="419"/>
      <c r="N136" s="100">
        <v>0</v>
      </c>
      <c r="O136" s="91">
        <f>SUBTOTAL(9,G136:N136)</f>
        <v>0</v>
      </c>
      <c r="P136" s="91"/>
      <c r="Q136" s="179"/>
      <c r="R136" s="179"/>
    </row>
    <row r="137" spans="1:19" x14ac:dyDescent="0.2">
      <c r="A137" s="406"/>
      <c r="B137" s="144" t="s">
        <v>126</v>
      </c>
      <c r="C137" s="144" t="s">
        <v>577</v>
      </c>
      <c r="D137" s="144" t="s">
        <v>883</v>
      </c>
      <c r="E137" s="145" t="s">
        <v>268</v>
      </c>
      <c r="F137" s="414" t="s">
        <v>50</v>
      </c>
      <c r="G137" s="106"/>
      <c r="H137" s="91"/>
      <c r="I137" s="106">
        <v>0</v>
      </c>
      <c r="J137" s="91"/>
      <c r="K137" s="91"/>
      <c r="L137" s="91"/>
      <c r="M137" s="91"/>
      <c r="N137" s="100"/>
      <c r="O137" s="91">
        <f>SUM(G137:N137)</f>
        <v>0</v>
      </c>
      <c r="P137" s="91"/>
      <c r="Q137" s="179"/>
      <c r="R137" s="179"/>
      <c r="S137" s="173"/>
    </row>
    <row r="138" spans="1:19" x14ac:dyDescent="0.2">
      <c r="A138" s="406"/>
      <c r="B138" s="144" t="s">
        <v>609</v>
      </c>
      <c r="C138" s="144" t="s">
        <v>925</v>
      </c>
      <c r="D138" s="144" t="s">
        <v>890</v>
      </c>
      <c r="E138" s="145" t="s">
        <v>325</v>
      </c>
      <c r="F138" s="414" t="s">
        <v>50</v>
      </c>
      <c r="G138" s="106"/>
      <c r="H138" s="91"/>
      <c r="I138" s="106"/>
      <c r="J138" s="91"/>
      <c r="K138" s="91"/>
      <c r="L138" s="91">
        <v>0</v>
      </c>
      <c r="M138" s="91"/>
      <c r="N138" s="100">
        <v>0</v>
      </c>
      <c r="O138" s="91">
        <f>SUM(G138:N138)</f>
        <v>0</v>
      </c>
      <c r="P138" s="91"/>
      <c r="Q138" s="179"/>
      <c r="R138" s="179"/>
    </row>
    <row r="139" spans="1:19" x14ac:dyDescent="0.2">
      <c r="A139" s="406"/>
      <c r="B139" s="91" t="s">
        <v>1417</v>
      </c>
      <c r="C139" s="91" t="s">
        <v>276</v>
      </c>
      <c r="D139" s="91" t="s">
        <v>555</v>
      </c>
      <c r="E139" s="89" t="s">
        <v>15</v>
      </c>
      <c r="F139" s="109" t="s">
        <v>50</v>
      </c>
      <c r="G139" s="106"/>
      <c r="H139" s="91"/>
      <c r="I139" s="106"/>
      <c r="J139" s="91"/>
      <c r="K139" s="91"/>
      <c r="L139" s="91">
        <v>0</v>
      </c>
      <c r="M139" s="91"/>
      <c r="N139" s="100">
        <v>0</v>
      </c>
      <c r="O139" s="91">
        <f>SUM(G139:N139)</f>
        <v>0</v>
      </c>
      <c r="P139" s="91"/>
      <c r="Q139" s="179"/>
      <c r="R139" s="179"/>
    </row>
    <row r="140" spans="1:19" x14ac:dyDescent="0.2">
      <c r="A140" s="656"/>
      <c r="B140" s="49"/>
      <c r="C140" s="49"/>
      <c r="D140" s="49"/>
      <c r="E140" s="81"/>
      <c r="F140" s="136"/>
      <c r="G140" s="137"/>
      <c r="H140" s="49"/>
      <c r="I140" s="137"/>
      <c r="J140" s="49"/>
      <c r="K140" s="49"/>
      <c r="L140" s="49"/>
      <c r="M140" s="49"/>
      <c r="N140" s="49"/>
      <c r="O140" s="146"/>
      <c r="P140" s="146"/>
      <c r="Q140" s="280"/>
      <c r="R140" s="280"/>
    </row>
    <row r="141" spans="1:19" x14ac:dyDescent="0.2">
      <c r="A141" s="743">
        <v>1</v>
      </c>
      <c r="B141" s="91" t="s">
        <v>792</v>
      </c>
      <c r="C141" s="91" t="s">
        <v>793</v>
      </c>
      <c r="D141" s="91" t="s">
        <v>732</v>
      </c>
      <c r="E141" s="89" t="s">
        <v>794</v>
      </c>
      <c r="F141" s="109" t="s">
        <v>20</v>
      </c>
      <c r="G141" s="106"/>
      <c r="H141" s="91">
        <v>200</v>
      </c>
      <c r="I141" s="106">
        <v>250</v>
      </c>
      <c r="J141" s="91">
        <v>200</v>
      </c>
      <c r="K141" s="619">
        <v>200</v>
      </c>
      <c r="L141" s="91"/>
      <c r="M141" s="619">
        <v>200</v>
      </c>
      <c r="N141" s="100">
        <v>250</v>
      </c>
      <c r="O141" s="91">
        <f>(SUM(G141,I141,N141)+(LARGE((H141,J141:M141),1))+(LARGE((H141,J141:M141),2)))</f>
        <v>900</v>
      </c>
      <c r="P141" s="91"/>
      <c r="Q141" s="744" t="s">
        <v>1490</v>
      </c>
      <c r="R141" s="179"/>
    </row>
    <row r="142" spans="1:19" x14ac:dyDescent="0.2">
      <c r="A142" s="660"/>
      <c r="B142" s="419" t="s">
        <v>594</v>
      </c>
      <c r="C142" s="419" t="s">
        <v>207</v>
      </c>
      <c r="D142" s="419" t="s">
        <v>541</v>
      </c>
      <c r="E142" s="428" t="s">
        <v>596</v>
      </c>
      <c r="F142" s="444" t="s">
        <v>20</v>
      </c>
      <c r="G142" s="420"/>
      <c r="H142" s="620">
        <f>162.5/2</f>
        <v>81.25</v>
      </c>
      <c r="I142" s="420">
        <f>400/2</f>
        <v>200</v>
      </c>
      <c r="J142" s="419"/>
      <c r="K142" s="419"/>
      <c r="L142" s="419">
        <v>200</v>
      </c>
      <c r="M142" s="419">
        <v>162.5</v>
      </c>
      <c r="N142" s="430"/>
      <c r="O142" s="419">
        <f>SUM(G142:N142)</f>
        <v>643.75</v>
      </c>
      <c r="P142" s="419"/>
      <c r="Q142" s="431"/>
      <c r="R142" s="431"/>
    </row>
    <row r="143" spans="1:19" x14ac:dyDescent="0.2">
      <c r="A143" s="743">
        <v>2</v>
      </c>
      <c r="B143" s="144" t="s">
        <v>1282</v>
      </c>
      <c r="C143" s="144" t="s">
        <v>1245</v>
      </c>
      <c r="D143" s="144" t="s">
        <v>831</v>
      </c>
      <c r="E143" s="145" t="s">
        <v>295</v>
      </c>
      <c r="F143" s="414" t="s">
        <v>20</v>
      </c>
      <c r="G143" s="106"/>
      <c r="H143" s="91"/>
      <c r="I143" s="106"/>
      <c r="J143" s="91">
        <v>75</v>
      </c>
      <c r="K143" s="91"/>
      <c r="L143" s="91"/>
      <c r="M143" s="91">
        <v>125</v>
      </c>
      <c r="N143" s="100">
        <v>400</v>
      </c>
      <c r="O143" s="91">
        <f>SUBTOTAL(9,G143:N143)</f>
        <v>600</v>
      </c>
      <c r="P143" s="91"/>
      <c r="Q143" s="744" t="s">
        <v>1490</v>
      </c>
      <c r="R143" s="179"/>
    </row>
    <row r="144" spans="1:19" x14ac:dyDescent="0.2">
      <c r="A144" s="743">
        <v>3</v>
      </c>
      <c r="B144" s="420" t="s">
        <v>736</v>
      </c>
      <c r="C144" s="430" t="s">
        <v>207</v>
      </c>
      <c r="D144" s="419" t="s">
        <v>581</v>
      </c>
      <c r="E144" s="428" t="s">
        <v>737</v>
      </c>
      <c r="F144" s="444" t="s">
        <v>20</v>
      </c>
      <c r="G144" s="420">
        <v>0</v>
      </c>
      <c r="H144" s="91">
        <v>162.5</v>
      </c>
      <c r="I144" s="106">
        <v>0</v>
      </c>
      <c r="J144" s="91"/>
      <c r="K144" s="91">
        <v>162.5</v>
      </c>
      <c r="L144" s="91"/>
      <c r="M144" s="91">
        <v>0</v>
      </c>
      <c r="N144" s="100">
        <v>150</v>
      </c>
      <c r="O144" s="91">
        <f>(SUM(G144,I144,N144)+(LARGE((H144,J144:M144),1))+(LARGE((H144,J144:M144),2)))</f>
        <v>475</v>
      </c>
      <c r="P144" s="91"/>
      <c r="Q144" s="744" t="s">
        <v>1490</v>
      </c>
      <c r="R144" s="179"/>
    </row>
    <row r="145" spans="1:19" x14ac:dyDescent="0.2">
      <c r="A145" s="743">
        <v>4</v>
      </c>
      <c r="B145" s="419" t="s">
        <v>602</v>
      </c>
      <c r="C145" s="419" t="s">
        <v>70</v>
      </c>
      <c r="D145" s="419" t="s">
        <v>610</v>
      </c>
      <c r="E145" s="428" t="s">
        <v>253</v>
      </c>
      <c r="F145" s="444" t="s">
        <v>20</v>
      </c>
      <c r="G145" s="420"/>
      <c r="H145" s="620">
        <f>100/2</f>
        <v>50</v>
      </c>
      <c r="I145" s="420">
        <f>150/2</f>
        <v>75</v>
      </c>
      <c r="J145" s="419"/>
      <c r="K145" s="419"/>
      <c r="L145" s="91">
        <v>125</v>
      </c>
      <c r="M145" s="91">
        <v>100</v>
      </c>
      <c r="N145" s="100">
        <v>100</v>
      </c>
      <c r="O145" s="91">
        <f>SUM(G145:N145)</f>
        <v>450</v>
      </c>
      <c r="P145" s="91"/>
      <c r="Q145" s="744" t="s">
        <v>1490</v>
      </c>
      <c r="R145" s="744" t="s">
        <v>1551</v>
      </c>
      <c r="S145" s="173"/>
    </row>
    <row r="146" spans="1:19" x14ac:dyDescent="0.2">
      <c r="A146" s="743">
        <v>5</v>
      </c>
      <c r="B146" s="91" t="s">
        <v>597</v>
      </c>
      <c r="C146" s="91" t="s">
        <v>598</v>
      </c>
      <c r="D146" s="91" t="s">
        <v>541</v>
      </c>
      <c r="E146" s="89" t="s">
        <v>34</v>
      </c>
      <c r="F146" s="109" t="s">
        <v>20</v>
      </c>
      <c r="G146" s="106"/>
      <c r="H146" s="91">
        <v>125</v>
      </c>
      <c r="I146" s="106">
        <v>0</v>
      </c>
      <c r="J146" s="91">
        <v>125</v>
      </c>
      <c r="K146" s="91">
        <v>0</v>
      </c>
      <c r="L146" s="91">
        <v>0</v>
      </c>
      <c r="M146" s="91">
        <v>0</v>
      </c>
      <c r="N146" s="100">
        <v>150</v>
      </c>
      <c r="O146" s="91">
        <f>(SUM(G146,I146,N146)+(LARGE((H146,J146:M146),1))+(LARGE((H146,J146:M146),2)))</f>
        <v>400</v>
      </c>
      <c r="P146" s="91"/>
      <c r="Q146" s="744" t="s">
        <v>1490</v>
      </c>
      <c r="R146" s="179"/>
      <c r="S146" s="173"/>
    </row>
    <row r="147" spans="1:19" s="173" customFormat="1" x14ac:dyDescent="0.2">
      <c r="A147" s="406">
        <v>6</v>
      </c>
      <c r="B147" s="419" t="s">
        <v>790</v>
      </c>
      <c r="C147" s="419" t="s">
        <v>791</v>
      </c>
      <c r="D147" s="419" t="s">
        <v>511</v>
      </c>
      <c r="E147" s="428" t="s">
        <v>24</v>
      </c>
      <c r="F147" s="444" t="s">
        <v>20</v>
      </c>
      <c r="G147" s="106"/>
      <c r="H147" s="91"/>
      <c r="I147" s="106">
        <v>0</v>
      </c>
      <c r="J147" s="91"/>
      <c r="K147" s="419">
        <v>0</v>
      </c>
      <c r="L147" s="419"/>
      <c r="M147" s="419"/>
      <c r="N147" s="100">
        <v>325</v>
      </c>
      <c r="O147" s="91">
        <f>SUBTOTAL(9,G147:N147)</f>
        <v>325</v>
      </c>
      <c r="P147" s="91"/>
      <c r="Q147" s="179" t="s">
        <v>1491</v>
      </c>
      <c r="R147" s="179" t="s">
        <v>1491</v>
      </c>
    </row>
    <row r="148" spans="1:19" x14ac:dyDescent="0.2">
      <c r="A148" s="406">
        <v>7</v>
      </c>
      <c r="B148" s="144" t="s">
        <v>905</v>
      </c>
      <c r="C148" s="144" t="s">
        <v>906</v>
      </c>
      <c r="D148" s="144" t="s">
        <v>860</v>
      </c>
      <c r="E148" s="145" t="s">
        <v>907</v>
      </c>
      <c r="F148" s="414" t="s">
        <v>20</v>
      </c>
      <c r="G148" s="106"/>
      <c r="H148" s="91">
        <v>100</v>
      </c>
      <c r="I148" s="106">
        <v>150</v>
      </c>
      <c r="J148" s="91">
        <v>0</v>
      </c>
      <c r="K148" s="91"/>
      <c r="L148" s="91"/>
      <c r="M148" s="91"/>
      <c r="N148" s="100">
        <v>0</v>
      </c>
      <c r="O148" s="91">
        <f>(SUM(G148,I148,N148)+(LARGE((H148,J148:M148),1))+(LARGE((H148,J148:M148),2)))</f>
        <v>250</v>
      </c>
      <c r="P148" s="91"/>
      <c r="Q148" s="179" t="s">
        <v>1492</v>
      </c>
      <c r="R148" s="179" t="s">
        <v>1492</v>
      </c>
    </row>
    <row r="149" spans="1:19" x14ac:dyDescent="0.2">
      <c r="A149" s="406">
        <v>8</v>
      </c>
      <c r="B149" s="91" t="s">
        <v>745</v>
      </c>
      <c r="C149" s="91" t="s">
        <v>54</v>
      </c>
      <c r="D149" s="91" t="s">
        <v>552</v>
      </c>
      <c r="E149" s="89" t="s">
        <v>17</v>
      </c>
      <c r="F149" s="109" t="s">
        <v>20</v>
      </c>
      <c r="G149" s="106"/>
      <c r="H149" s="91"/>
      <c r="I149" s="106">
        <v>0</v>
      </c>
      <c r="J149" s="91">
        <v>125</v>
      </c>
      <c r="K149" s="620">
        <f>75/2</f>
        <v>37.5</v>
      </c>
      <c r="L149" s="91">
        <v>100</v>
      </c>
      <c r="M149" s="619">
        <v>75</v>
      </c>
      <c r="N149" s="100">
        <v>0</v>
      </c>
      <c r="O149" s="91">
        <f>(SUM(G149,I149,N149)+(LARGE((H149,J149:M149),1))+(LARGE((H149,J149:M149),2)))</f>
        <v>225</v>
      </c>
      <c r="P149" s="91"/>
      <c r="Q149" s="179"/>
      <c r="R149" s="179"/>
    </row>
    <row r="150" spans="1:19" x14ac:dyDescent="0.2">
      <c r="A150" s="657">
        <v>8</v>
      </c>
      <c r="B150" s="91" t="s">
        <v>609</v>
      </c>
      <c r="C150" s="91" t="s">
        <v>193</v>
      </c>
      <c r="D150" s="91" t="s">
        <v>610</v>
      </c>
      <c r="E150" s="89" t="s">
        <v>525</v>
      </c>
      <c r="F150" s="109" t="s">
        <v>20</v>
      </c>
      <c r="G150" s="106"/>
      <c r="H150" s="91"/>
      <c r="I150" s="106">
        <v>100</v>
      </c>
      <c r="J150" s="91">
        <v>0</v>
      </c>
      <c r="K150" s="91">
        <v>125</v>
      </c>
      <c r="L150" s="91">
        <v>0</v>
      </c>
      <c r="M150" s="91">
        <v>0</v>
      </c>
      <c r="N150" s="100">
        <v>0</v>
      </c>
      <c r="O150" s="91">
        <f>(SUM(G150,I150,N150)+(LARGE((H150,J150:M150),1))+(LARGE((H150,J150:M150),2)))</f>
        <v>225</v>
      </c>
      <c r="P150" s="91"/>
      <c r="Q150" s="179"/>
      <c r="R150" s="179"/>
    </row>
    <row r="151" spans="1:19" x14ac:dyDescent="0.2">
      <c r="A151" s="406">
        <v>10</v>
      </c>
      <c r="B151" s="91" t="s">
        <v>1515</v>
      </c>
      <c r="C151" s="91" t="s">
        <v>82</v>
      </c>
      <c r="D151" s="421"/>
      <c r="E151" s="89" t="s">
        <v>833</v>
      </c>
      <c r="F151" s="109" t="s">
        <v>20</v>
      </c>
      <c r="G151" s="106"/>
      <c r="H151" s="91"/>
      <c r="I151" s="106"/>
      <c r="J151" s="91"/>
      <c r="K151" s="91"/>
      <c r="L151" s="91"/>
      <c r="M151" s="91"/>
      <c r="N151" s="100">
        <v>200</v>
      </c>
      <c r="O151" s="91">
        <f>SUM(G151:N151)</f>
        <v>200</v>
      </c>
      <c r="P151" s="91"/>
      <c r="Q151" s="179"/>
      <c r="R151" s="179"/>
    </row>
    <row r="152" spans="1:19" x14ac:dyDescent="0.2">
      <c r="A152" s="406">
        <v>11</v>
      </c>
      <c r="B152" s="419" t="s">
        <v>903</v>
      </c>
      <c r="C152" s="419" t="s">
        <v>100</v>
      </c>
      <c r="D152" s="419" t="s">
        <v>892</v>
      </c>
      <c r="E152" s="428" t="s">
        <v>15</v>
      </c>
      <c r="F152" s="444" t="s">
        <v>20</v>
      </c>
      <c r="G152" s="106"/>
      <c r="H152" s="91"/>
      <c r="I152" s="106">
        <v>0</v>
      </c>
      <c r="J152" s="91">
        <v>162.5</v>
      </c>
      <c r="K152" s="91"/>
      <c r="L152" s="419">
        <v>0</v>
      </c>
      <c r="M152" s="419">
        <v>0</v>
      </c>
      <c r="N152" s="100">
        <v>0</v>
      </c>
      <c r="O152" s="91">
        <f>SUM(G152:N152)</f>
        <v>162.5</v>
      </c>
      <c r="P152" s="91"/>
      <c r="Q152" s="179"/>
      <c r="R152" s="179"/>
    </row>
    <row r="153" spans="1:19" x14ac:dyDescent="0.2">
      <c r="A153" s="657">
        <v>11</v>
      </c>
      <c r="B153" s="91" t="s">
        <v>594</v>
      </c>
      <c r="C153" s="91" t="s">
        <v>595</v>
      </c>
      <c r="D153" s="91" t="s">
        <v>552</v>
      </c>
      <c r="E153" s="89" t="s">
        <v>566</v>
      </c>
      <c r="F153" s="109" t="s">
        <v>20</v>
      </c>
      <c r="G153" s="106"/>
      <c r="H153" s="91">
        <v>0</v>
      </c>
      <c r="I153" s="106">
        <v>0</v>
      </c>
      <c r="J153" s="91">
        <v>0</v>
      </c>
      <c r="K153" s="91">
        <v>0</v>
      </c>
      <c r="L153" s="91">
        <v>162.5</v>
      </c>
      <c r="M153" s="91">
        <v>0</v>
      </c>
      <c r="N153" s="100">
        <v>0</v>
      </c>
      <c r="O153" s="91">
        <f>(SUM(G153,I153,N153)+(LARGE((H153,J153:M153),1))+(LARGE((H153,J153:M153),2)))</f>
        <v>162.5</v>
      </c>
      <c r="P153" s="91"/>
      <c r="Q153" s="179"/>
      <c r="R153" s="179"/>
      <c r="S153" s="173"/>
    </row>
    <row r="154" spans="1:19" x14ac:dyDescent="0.2">
      <c r="A154" s="406">
        <v>13</v>
      </c>
      <c r="B154" s="91" t="s">
        <v>1513</v>
      </c>
      <c r="C154" s="91" t="s">
        <v>1514</v>
      </c>
      <c r="D154" s="421"/>
      <c r="E154" s="89" t="s">
        <v>525</v>
      </c>
      <c r="F154" s="109" t="s">
        <v>20</v>
      </c>
      <c r="G154" s="106"/>
      <c r="H154" s="91"/>
      <c r="I154" s="106"/>
      <c r="J154" s="91"/>
      <c r="K154" s="91"/>
      <c r="L154" s="91"/>
      <c r="M154" s="91"/>
      <c r="N154" s="100">
        <v>100</v>
      </c>
      <c r="O154" s="91">
        <f>SUM(G154:N154)</f>
        <v>100</v>
      </c>
      <c r="P154" s="91"/>
      <c r="Q154" s="179"/>
      <c r="R154" s="179"/>
      <c r="S154" s="173"/>
    </row>
    <row r="155" spans="1:19" x14ac:dyDescent="0.2">
      <c r="A155" s="657">
        <v>14</v>
      </c>
      <c r="B155" s="91" t="s">
        <v>592</v>
      </c>
      <c r="C155" s="91" t="s">
        <v>593</v>
      </c>
      <c r="D155" s="91" t="s">
        <v>559</v>
      </c>
      <c r="E155" s="89" t="s">
        <v>24</v>
      </c>
      <c r="F155" s="109" t="s">
        <v>20</v>
      </c>
      <c r="G155" s="106"/>
      <c r="H155" s="91"/>
      <c r="I155" s="106">
        <v>0</v>
      </c>
      <c r="J155" s="91">
        <v>0</v>
      </c>
      <c r="K155" s="91">
        <v>0</v>
      </c>
      <c r="L155" s="91"/>
      <c r="M155" s="91">
        <v>75</v>
      </c>
      <c r="N155" s="100">
        <v>0</v>
      </c>
      <c r="O155" s="91">
        <f>(SUM(G155,I155,N155)+(LARGE((H155,J155:M155),1))+(LARGE((H155,J155:M155),2)))</f>
        <v>75</v>
      </c>
      <c r="P155" s="91"/>
      <c r="Q155" s="179"/>
      <c r="R155" s="179"/>
      <c r="S155" s="173"/>
    </row>
    <row r="156" spans="1:19" x14ac:dyDescent="0.2">
      <c r="A156" s="660"/>
      <c r="B156" s="419" t="s">
        <v>904</v>
      </c>
      <c r="C156" s="419" t="s">
        <v>258</v>
      </c>
      <c r="D156" s="419" t="s">
        <v>779</v>
      </c>
      <c r="E156" s="428" t="s">
        <v>295</v>
      </c>
      <c r="F156" s="444" t="s">
        <v>20</v>
      </c>
      <c r="G156" s="420"/>
      <c r="H156" s="419"/>
      <c r="I156" s="420">
        <v>0</v>
      </c>
      <c r="J156" s="419">
        <v>75</v>
      </c>
      <c r="K156" s="419"/>
      <c r="L156" s="419"/>
      <c r="M156" s="419"/>
      <c r="N156" s="430"/>
      <c r="O156" s="419">
        <f>SUBTOTAL(9,G156:N156)</f>
        <v>75</v>
      </c>
      <c r="P156" s="419"/>
      <c r="Q156" s="431"/>
      <c r="R156" s="431"/>
    </row>
    <row r="157" spans="1:19" x14ac:dyDescent="0.2">
      <c r="A157" s="660"/>
      <c r="B157" s="419" t="s">
        <v>230</v>
      </c>
      <c r="C157" s="419" t="s">
        <v>485</v>
      </c>
      <c r="D157" s="419" t="s">
        <v>541</v>
      </c>
      <c r="E157" s="428" t="s">
        <v>34</v>
      </c>
      <c r="F157" s="444" t="s">
        <v>20</v>
      </c>
      <c r="G157" s="420">
        <v>0</v>
      </c>
      <c r="H157" s="419"/>
      <c r="I157" s="420"/>
      <c r="J157" s="419"/>
      <c r="K157" s="419"/>
      <c r="L157" s="419"/>
      <c r="M157" s="419"/>
      <c r="N157" s="430"/>
      <c r="O157" s="419">
        <f>SUBTOTAL(9,G157:N157)</f>
        <v>0</v>
      </c>
      <c r="P157" s="419"/>
      <c r="Q157" s="431"/>
      <c r="R157" s="431"/>
    </row>
    <row r="158" spans="1:19" x14ac:dyDescent="0.2">
      <c r="A158" s="406"/>
      <c r="B158" s="419" t="s">
        <v>784</v>
      </c>
      <c r="C158" s="419" t="s">
        <v>775</v>
      </c>
      <c r="D158" s="419" t="s">
        <v>890</v>
      </c>
      <c r="E158" s="428" t="s">
        <v>922</v>
      </c>
      <c r="F158" s="444" t="s">
        <v>20</v>
      </c>
      <c r="G158" s="420"/>
      <c r="H158" s="419">
        <v>0</v>
      </c>
      <c r="I158" s="420"/>
      <c r="J158" s="419"/>
      <c r="K158" s="419"/>
      <c r="L158" s="419"/>
      <c r="M158" s="419"/>
      <c r="N158" s="100">
        <v>0</v>
      </c>
      <c r="O158" s="91">
        <f>SUM(G158:N158)</f>
        <v>0</v>
      </c>
      <c r="P158" s="91"/>
      <c r="Q158" s="179"/>
      <c r="R158" s="179"/>
    </row>
    <row r="159" spans="1:19" x14ac:dyDescent="0.2">
      <c r="A159" s="657"/>
      <c r="B159" s="144" t="s">
        <v>500</v>
      </c>
      <c r="C159" s="144" t="s">
        <v>64</v>
      </c>
      <c r="D159" s="144" t="s">
        <v>837</v>
      </c>
      <c r="E159" s="145" t="s">
        <v>15</v>
      </c>
      <c r="F159" s="414" t="s">
        <v>20</v>
      </c>
      <c r="G159" s="106"/>
      <c r="H159" s="91">
        <v>0</v>
      </c>
      <c r="I159" s="106">
        <v>0</v>
      </c>
      <c r="J159" s="91">
        <v>0</v>
      </c>
      <c r="K159" s="91"/>
      <c r="L159" s="91">
        <v>0</v>
      </c>
      <c r="M159" s="91"/>
      <c r="N159" s="100">
        <v>0</v>
      </c>
      <c r="O159" s="91">
        <f>(SUM(G159,I159,N159)+(LARGE((H159,J159:M159),1))+(LARGE((H159,J159:M159),2)))</f>
        <v>0</v>
      </c>
      <c r="P159" s="91"/>
      <c r="Q159" s="179"/>
      <c r="R159" s="179"/>
    </row>
    <row r="160" spans="1:19" x14ac:dyDescent="0.2">
      <c r="A160" s="660"/>
      <c r="B160" s="419" t="s">
        <v>46</v>
      </c>
      <c r="C160" s="419" t="s">
        <v>26</v>
      </c>
      <c r="D160" s="419" t="s">
        <v>559</v>
      </c>
      <c r="E160" s="428" t="s">
        <v>34</v>
      </c>
      <c r="F160" s="444" t="s">
        <v>20</v>
      </c>
      <c r="G160" s="420"/>
      <c r="H160" s="419">
        <v>0</v>
      </c>
      <c r="I160" s="420">
        <v>0</v>
      </c>
      <c r="J160" s="419">
        <v>0</v>
      </c>
      <c r="K160" s="419">
        <v>0</v>
      </c>
      <c r="L160" s="419"/>
      <c r="M160" s="419"/>
      <c r="N160" s="430"/>
      <c r="O160" s="419">
        <f>(SUM(G160,I160,N160)+(LARGE((H160,J160:M160),1))+(LARGE((H160,J160:M160),2)))</f>
        <v>0</v>
      </c>
      <c r="P160" s="419"/>
      <c r="Q160" s="431"/>
      <c r="R160" s="431"/>
    </row>
    <row r="161" spans="1:18" x14ac:dyDescent="0.2">
      <c r="A161" s="660"/>
      <c r="B161" s="419" t="s">
        <v>599</v>
      </c>
      <c r="C161" s="419" t="s">
        <v>27</v>
      </c>
      <c r="D161" s="446" t="s">
        <v>600</v>
      </c>
      <c r="E161" s="428" t="s">
        <v>525</v>
      </c>
      <c r="F161" s="444" t="s">
        <v>20</v>
      </c>
      <c r="G161" s="420">
        <v>0</v>
      </c>
      <c r="H161" s="419"/>
      <c r="I161" s="420"/>
      <c r="J161" s="419"/>
      <c r="K161" s="419"/>
      <c r="L161" s="419"/>
      <c r="M161" s="419"/>
      <c r="N161" s="430"/>
      <c r="O161" s="419">
        <f>SUBTOTAL(9,G161:N161)</f>
        <v>0</v>
      </c>
      <c r="P161" s="419"/>
      <c r="Q161" s="431"/>
      <c r="R161" s="431"/>
    </row>
    <row r="162" spans="1:18" x14ac:dyDescent="0.2">
      <c r="A162" s="660"/>
      <c r="B162" s="419" t="s">
        <v>602</v>
      </c>
      <c r="C162" s="419" t="s">
        <v>603</v>
      </c>
      <c r="D162" s="419" t="s">
        <v>600</v>
      </c>
      <c r="E162" s="428" t="s">
        <v>583</v>
      </c>
      <c r="F162" s="444" t="s">
        <v>20</v>
      </c>
      <c r="G162" s="420">
        <v>0</v>
      </c>
      <c r="H162" s="419"/>
      <c r="I162" s="420"/>
      <c r="J162" s="419"/>
      <c r="K162" s="419"/>
      <c r="L162" s="419"/>
      <c r="M162" s="419"/>
      <c r="N162" s="430"/>
      <c r="O162" s="419">
        <f>SUBTOTAL(9,G162:N162)</f>
        <v>0</v>
      </c>
      <c r="P162" s="419"/>
      <c r="Q162" s="431"/>
      <c r="R162" s="431"/>
    </row>
    <row r="163" spans="1:18" s="173" customFormat="1" x14ac:dyDescent="0.2">
      <c r="A163" s="660"/>
      <c r="B163" s="419" t="s">
        <v>606</v>
      </c>
      <c r="C163" s="419" t="s">
        <v>607</v>
      </c>
      <c r="D163" s="419" t="s">
        <v>555</v>
      </c>
      <c r="E163" s="428" t="s">
        <v>69</v>
      </c>
      <c r="F163" s="444" t="s">
        <v>20</v>
      </c>
      <c r="G163" s="420"/>
      <c r="H163" s="419"/>
      <c r="I163" s="420">
        <v>0</v>
      </c>
      <c r="J163" s="419">
        <v>0</v>
      </c>
      <c r="K163" s="419"/>
      <c r="L163" s="419"/>
      <c r="M163" s="419"/>
      <c r="N163" s="430"/>
      <c r="O163" s="419">
        <f>SUBTOTAL(9,G163:N163)</f>
        <v>0</v>
      </c>
      <c r="P163" s="419"/>
      <c r="Q163" s="431"/>
      <c r="R163" s="431"/>
    </row>
    <row r="164" spans="1:18" s="173" customFormat="1" x14ac:dyDescent="0.2">
      <c r="A164" s="660"/>
      <c r="B164" s="419" t="s">
        <v>742</v>
      </c>
      <c r="C164" s="419" t="s">
        <v>743</v>
      </c>
      <c r="D164" s="419" t="s">
        <v>567</v>
      </c>
      <c r="E164" s="428" t="s">
        <v>516</v>
      </c>
      <c r="F164" s="444" t="s">
        <v>20</v>
      </c>
      <c r="G164" s="420"/>
      <c r="H164" s="419"/>
      <c r="I164" s="420">
        <v>0</v>
      </c>
      <c r="J164" s="419">
        <v>0</v>
      </c>
      <c r="K164" s="419"/>
      <c r="L164" s="419"/>
      <c r="M164" s="419"/>
      <c r="N164" s="430"/>
      <c r="O164" s="419">
        <f>SUBTOTAL(9,G164:N164)</f>
        <v>0</v>
      </c>
      <c r="P164" s="419"/>
      <c r="Q164" s="431"/>
      <c r="R164" s="431"/>
    </row>
    <row r="165" spans="1:18" x14ac:dyDescent="0.2">
      <c r="A165" s="406"/>
      <c r="B165" s="419" t="s">
        <v>1463</v>
      </c>
      <c r="C165" s="419" t="s">
        <v>57</v>
      </c>
      <c r="D165" s="419" t="s">
        <v>892</v>
      </c>
      <c r="E165" s="428" t="s">
        <v>575</v>
      </c>
      <c r="F165" s="444" t="s">
        <v>51</v>
      </c>
      <c r="G165" s="420"/>
      <c r="H165" s="419"/>
      <c r="I165" s="420"/>
      <c r="J165" s="419"/>
      <c r="K165" s="419"/>
      <c r="L165" s="419"/>
      <c r="M165" s="419">
        <v>0</v>
      </c>
      <c r="N165" s="100">
        <v>0</v>
      </c>
      <c r="O165" s="91">
        <f>SUM(G165:N165)</f>
        <v>0</v>
      </c>
      <c r="P165" s="91"/>
      <c r="Q165" s="179"/>
      <c r="R165" s="179"/>
    </row>
    <row r="166" spans="1:18" x14ac:dyDescent="0.2">
      <c r="A166" s="660"/>
      <c r="B166" s="419" t="s">
        <v>928</v>
      </c>
      <c r="C166" s="419" t="s">
        <v>750</v>
      </c>
      <c r="D166" s="419" t="s">
        <v>883</v>
      </c>
      <c r="E166" s="428" t="s">
        <v>253</v>
      </c>
      <c r="F166" s="444" t="s">
        <v>20</v>
      </c>
      <c r="G166" s="420"/>
      <c r="H166" s="419">
        <v>0</v>
      </c>
      <c r="I166" s="420"/>
      <c r="J166" s="419"/>
      <c r="K166" s="419"/>
      <c r="L166" s="419"/>
      <c r="M166" s="419"/>
      <c r="N166" s="430"/>
      <c r="O166" s="419">
        <f>SUBTOTAL(9,G166:N166)</f>
        <v>0</v>
      </c>
      <c r="P166" s="419"/>
      <c r="Q166" s="431"/>
      <c r="R166" s="431"/>
    </row>
    <row r="167" spans="1:18" x14ac:dyDescent="0.2">
      <c r="A167" s="657"/>
      <c r="B167" s="91" t="s">
        <v>477</v>
      </c>
      <c r="C167" s="91" t="s">
        <v>186</v>
      </c>
      <c r="D167" s="91" t="s">
        <v>600</v>
      </c>
      <c r="E167" s="89" t="s">
        <v>74</v>
      </c>
      <c r="F167" s="109" t="s">
        <v>20</v>
      </c>
      <c r="G167" s="106"/>
      <c r="H167" s="91"/>
      <c r="I167" s="525"/>
      <c r="J167" s="91"/>
      <c r="K167" s="91"/>
      <c r="L167" s="91"/>
      <c r="M167" s="91"/>
      <c r="N167" s="100"/>
      <c r="O167" s="91">
        <f>SUBTOTAL(9,G167:N167)</f>
        <v>0</v>
      </c>
      <c r="P167" s="91"/>
      <c r="Q167" s="179"/>
      <c r="R167" s="179"/>
    </row>
    <row r="168" spans="1:18" x14ac:dyDescent="0.2">
      <c r="A168" s="656"/>
      <c r="B168" s="49"/>
      <c r="C168" s="49"/>
      <c r="D168" s="49"/>
      <c r="E168" s="81"/>
      <c r="F168" s="136"/>
      <c r="G168" s="137"/>
      <c r="H168" s="49"/>
      <c r="I168" s="137"/>
      <c r="J168" s="49"/>
      <c r="K168" s="49"/>
      <c r="L168" s="49"/>
      <c r="M168" s="49"/>
      <c r="N168" s="49"/>
      <c r="O168" s="146"/>
      <c r="P168" s="146"/>
      <c r="Q168" s="280"/>
      <c r="R168" s="280"/>
    </row>
    <row r="169" spans="1:18" x14ac:dyDescent="0.2">
      <c r="A169" s="743">
        <v>1</v>
      </c>
      <c r="B169" s="144" t="s">
        <v>910</v>
      </c>
      <c r="C169" s="144" t="s">
        <v>276</v>
      </c>
      <c r="D169" s="144" t="s">
        <v>890</v>
      </c>
      <c r="E169" s="145" t="s">
        <v>17</v>
      </c>
      <c r="F169" s="414" t="s">
        <v>51</v>
      </c>
      <c r="G169" s="106"/>
      <c r="H169" s="91">
        <v>200</v>
      </c>
      <c r="I169" s="106">
        <v>150</v>
      </c>
      <c r="J169" s="619">
        <v>125</v>
      </c>
      <c r="K169" s="91">
        <v>200</v>
      </c>
      <c r="L169" s="619">
        <v>200</v>
      </c>
      <c r="M169" s="91"/>
      <c r="N169" s="100">
        <v>400</v>
      </c>
      <c r="O169" s="91">
        <f>(SUM(G169,I169,N169)+(LARGE((H169,J169:M169),1))+(LARGE((H169,J169:M169),2)))</f>
        <v>950</v>
      </c>
      <c r="P169" s="91"/>
      <c r="Q169" s="744" t="s">
        <v>1490</v>
      </c>
      <c r="R169" s="179"/>
    </row>
    <row r="170" spans="1:18" x14ac:dyDescent="0.2">
      <c r="A170" s="743">
        <v>2</v>
      </c>
      <c r="B170" s="91" t="s">
        <v>611</v>
      </c>
      <c r="C170" s="91" t="s">
        <v>298</v>
      </c>
      <c r="D170" s="91" t="s">
        <v>562</v>
      </c>
      <c r="E170" s="89" t="s">
        <v>251</v>
      </c>
      <c r="F170" s="135" t="s">
        <v>51</v>
      </c>
      <c r="G170" s="106">
        <v>150</v>
      </c>
      <c r="H170" s="91">
        <v>125</v>
      </c>
      <c r="I170" s="106">
        <v>150</v>
      </c>
      <c r="J170" s="619">
        <v>100</v>
      </c>
      <c r="K170" s="91">
        <v>162.5</v>
      </c>
      <c r="L170" s="91"/>
      <c r="M170" s="619">
        <v>75</v>
      </c>
      <c r="N170" s="100">
        <v>200</v>
      </c>
      <c r="O170" s="91">
        <f>(SUM(G170,I170,N170)+(LARGE((H170,J170:M170),1))+(LARGE((H170,J170:M170),2)))</f>
        <v>787.5</v>
      </c>
      <c r="P170" s="91"/>
      <c r="Q170" s="744" t="s">
        <v>1490</v>
      </c>
      <c r="R170" s="179"/>
    </row>
    <row r="171" spans="1:18" x14ac:dyDescent="0.2">
      <c r="A171" s="743">
        <v>3</v>
      </c>
      <c r="B171" s="419" t="s">
        <v>599</v>
      </c>
      <c r="C171" s="419" t="s">
        <v>27</v>
      </c>
      <c r="D171" s="446" t="s">
        <v>600</v>
      </c>
      <c r="E171" s="428" t="s">
        <v>525</v>
      </c>
      <c r="F171" s="444" t="s">
        <v>51</v>
      </c>
      <c r="G171" s="420">
        <v>0</v>
      </c>
      <c r="H171" s="419"/>
      <c r="I171" s="106">
        <v>0</v>
      </c>
      <c r="J171" s="91">
        <v>162.5</v>
      </c>
      <c r="K171" s="91">
        <v>100</v>
      </c>
      <c r="L171" s="91">
        <v>0</v>
      </c>
      <c r="M171" s="619">
        <v>75</v>
      </c>
      <c r="N171" s="100">
        <v>325</v>
      </c>
      <c r="O171" s="91">
        <f>(SUM(G171,I171,N171)+(LARGE((H171,J171:M171),1))+(LARGE((H171,J171:M171),2)))</f>
        <v>587.5</v>
      </c>
      <c r="P171" s="91"/>
      <c r="Q171" s="744" t="s">
        <v>1490</v>
      </c>
      <c r="R171" s="179"/>
    </row>
    <row r="172" spans="1:18" x14ac:dyDescent="0.2">
      <c r="A172" s="743">
        <v>4</v>
      </c>
      <c r="B172" s="419" t="s">
        <v>230</v>
      </c>
      <c r="C172" s="419" t="s">
        <v>485</v>
      </c>
      <c r="D172" s="419" t="s">
        <v>541</v>
      </c>
      <c r="E172" s="428" t="s">
        <v>34</v>
      </c>
      <c r="F172" s="444" t="s">
        <v>51</v>
      </c>
      <c r="G172" s="420">
        <v>0</v>
      </c>
      <c r="H172" s="91">
        <v>162.5</v>
      </c>
      <c r="I172" s="106">
        <v>0</v>
      </c>
      <c r="J172" s="619">
        <v>75</v>
      </c>
      <c r="K172" s="91">
        <v>125</v>
      </c>
      <c r="L172" s="619">
        <v>100</v>
      </c>
      <c r="M172" s="619">
        <v>125</v>
      </c>
      <c r="N172" s="100">
        <v>250</v>
      </c>
      <c r="O172" s="91">
        <f>(SUM(G172,I172,N172)+(LARGE((H172,J172:M172),1))+(LARGE((H172,J172:M172),2)))</f>
        <v>537.5</v>
      </c>
      <c r="P172" s="91"/>
      <c r="Q172" s="744" t="s">
        <v>1490</v>
      </c>
      <c r="R172" s="179"/>
    </row>
    <row r="173" spans="1:18" x14ac:dyDescent="0.2">
      <c r="A173" s="743">
        <v>5</v>
      </c>
      <c r="B173" s="419" t="s">
        <v>602</v>
      </c>
      <c r="C173" s="419" t="s">
        <v>603</v>
      </c>
      <c r="D173" s="419" t="s">
        <v>600</v>
      </c>
      <c r="E173" s="428" t="s">
        <v>583</v>
      </c>
      <c r="F173" s="444" t="s">
        <v>51</v>
      </c>
      <c r="G173" s="420">
        <v>0</v>
      </c>
      <c r="H173" s="91"/>
      <c r="I173" s="525">
        <v>0</v>
      </c>
      <c r="J173" s="91">
        <v>200</v>
      </c>
      <c r="K173" s="91"/>
      <c r="L173" s="91">
        <v>162.5</v>
      </c>
      <c r="M173" s="91"/>
      <c r="N173" s="100">
        <v>150</v>
      </c>
      <c r="O173" s="91">
        <f>SUBTOTAL(9,G173:N173)</f>
        <v>512.5</v>
      </c>
      <c r="P173" s="91"/>
      <c r="Q173" s="744" t="s">
        <v>1490</v>
      </c>
      <c r="R173" s="744" t="s">
        <v>1551</v>
      </c>
    </row>
    <row r="174" spans="1:18" x14ac:dyDescent="0.2">
      <c r="A174" s="657">
        <v>6</v>
      </c>
      <c r="B174" s="91" t="s">
        <v>612</v>
      </c>
      <c r="C174" s="91" t="s">
        <v>613</v>
      </c>
      <c r="D174" s="91" t="s">
        <v>600</v>
      </c>
      <c r="E174" s="89" t="s">
        <v>48</v>
      </c>
      <c r="F174" s="135" t="s">
        <v>51</v>
      </c>
      <c r="G174" s="106"/>
      <c r="H174" s="91">
        <v>0</v>
      </c>
      <c r="I174" s="106">
        <v>0</v>
      </c>
      <c r="J174" s="91">
        <v>0</v>
      </c>
      <c r="K174" s="91"/>
      <c r="L174" s="91">
        <v>125</v>
      </c>
      <c r="M174" s="91">
        <v>200</v>
      </c>
      <c r="N174" s="100">
        <v>150</v>
      </c>
      <c r="O174" s="91">
        <f>(SUM(G174,I174,N174)+(LARGE((H174,J174:M174),1))+(LARGE((H174,J174:M174),2)))</f>
        <v>475</v>
      </c>
      <c r="P174" s="91"/>
      <c r="Q174" s="179" t="s">
        <v>1491</v>
      </c>
      <c r="R174" s="179" t="s">
        <v>1491</v>
      </c>
    </row>
    <row r="175" spans="1:18" x14ac:dyDescent="0.2">
      <c r="A175" s="660"/>
      <c r="B175" s="419" t="s">
        <v>604</v>
      </c>
      <c r="C175" s="419" t="s">
        <v>605</v>
      </c>
      <c r="D175" s="419" t="s">
        <v>541</v>
      </c>
      <c r="E175" s="428" t="s">
        <v>528</v>
      </c>
      <c r="F175" s="444" t="s">
        <v>51</v>
      </c>
      <c r="G175" s="420"/>
      <c r="H175" s="419"/>
      <c r="I175" s="420">
        <v>325</v>
      </c>
      <c r="J175" s="419"/>
      <c r="K175" s="419"/>
      <c r="L175" s="419"/>
      <c r="M175" s="419"/>
      <c r="N175" s="430"/>
      <c r="O175" s="419">
        <f>SUBTOTAL(9,G175:N175)</f>
        <v>325</v>
      </c>
      <c r="P175" s="419"/>
      <c r="Q175" s="431"/>
      <c r="R175" s="431"/>
    </row>
    <row r="176" spans="1:18" x14ac:dyDescent="0.2">
      <c r="A176" s="657">
        <v>7</v>
      </c>
      <c r="B176" s="144" t="s">
        <v>908</v>
      </c>
      <c r="C176" s="144" t="s">
        <v>909</v>
      </c>
      <c r="D176" s="144" t="s">
        <v>883</v>
      </c>
      <c r="E176" s="145" t="s">
        <v>570</v>
      </c>
      <c r="F176" s="414" t="s">
        <v>51</v>
      </c>
      <c r="G176" s="106"/>
      <c r="H176" s="91">
        <v>0</v>
      </c>
      <c r="I176" s="106">
        <v>100</v>
      </c>
      <c r="J176" s="91"/>
      <c r="K176" s="91">
        <v>0</v>
      </c>
      <c r="L176" s="91"/>
      <c r="M176" s="91">
        <v>100</v>
      </c>
      <c r="N176" s="100">
        <v>0</v>
      </c>
      <c r="O176" s="91">
        <f>(SUM(G176,I176,N176)+(LARGE((H176,J176:M176),1))+(LARGE((H176,J176:M176),2)))</f>
        <v>200</v>
      </c>
      <c r="P176" s="91"/>
      <c r="Q176" s="179" t="s">
        <v>1492</v>
      </c>
      <c r="R176" s="179" t="s">
        <v>1492</v>
      </c>
    </row>
    <row r="177" spans="1:18" x14ac:dyDescent="0.2">
      <c r="A177" s="657">
        <v>8</v>
      </c>
      <c r="B177" s="91" t="s">
        <v>738</v>
      </c>
      <c r="C177" s="91" t="s">
        <v>744</v>
      </c>
      <c r="D177" s="380" t="s">
        <v>511</v>
      </c>
      <c r="E177" s="89" t="s">
        <v>125</v>
      </c>
      <c r="F177" s="109" t="s">
        <v>51</v>
      </c>
      <c r="G177" s="106"/>
      <c r="H177" s="91">
        <v>100</v>
      </c>
      <c r="I177" s="106">
        <v>0</v>
      </c>
      <c r="J177" s="91">
        <v>75</v>
      </c>
      <c r="K177" s="91"/>
      <c r="L177" s="91"/>
      <c r="M177" s="91"/>
      <c r="N177" s="100">
        <v>0</v>
      </c>
      <c r="O177" s="91">
        <f>(SUM(G177,I177,N177)+(LARGE((H177,J177:M177),1))+(LARGE((H177,J177:M177),2)))</f>
        <v>175</v>
      </c>
      <c r="P177" s="91"/>
      <c r="Q177" s="179"/>
      <c r="R177" s="179"/>
    </row>
    <row r="178" spans="1:18" x14ac:dyDescent="0.2">
      <c r="A178" s="660"/>
      <c r="B178" s="144" t="s">
        <v>903</v>
      </c>
      <c r="C178" s="144" t="s">
        <v>100</v>
      </c>
      <c r="D178" s="144" t="s">
        <v>892</v>
      </c>
      <c r="E178" s="145" t="s">
        <v>15</v>
      </c>
      <c r="F178" s="414" t="s">
        <v>51</v>
      </c>
      <c r="G178" s="420"/>
      <c r="H178" s="419">
        <v>0</v>
      </c>
      <c r="I178" s="420">
        <v>0</v>
      </c>
      <c r="J178" s="419">
        <f>162.5/2</f>
        <v>81.25</v>
      </c>
      <c r="K178" s="419"/>
      <c r="L178" s="419">
        <v>0</v>
      </c>
      <c r="M178" s="419">
        <v>0</v>
      </c>
      <c r="N178" s="430"/>
      <c r="O178" s="419">
        <f>SUM(G178:N178)</f>
        <v>81.25</v>
      </c>
      <c r="P178" s="419"/>
      <c r="Q178" s="431"/>
      <c r="R178" s="431"/>
    </row>
    <row r="179" spans="1:18" x14ac:dyDescent="0.2">
      <c r="A179" s="406">
        <v>9</v>
      </c>
      <c r="B179" s="419" t="s">
        <v>904</v>
      </c>
      <c r="C179" s="419" t="s">
        <v>258</v>
      </c>
      <c r="D179" s="419" t="s">
        <v>779</v>
      </c>
      <c r="E179" s="428" t="s">
        <v>295</v>
      </c>
      <c r="F179" s="444" t="s">
        <v>51</v>
      </c>
      <c r="G179" s="420"/>
      <c r="H179" s="419"/>
      <c r="I179" s="420">
        <v>0</v>
      </c>
      <c r="J179" s="419">
        <f>75/2</f>
        <v>37.5</v>
      </c>
      <c r="K179" s="419"/>
      <c r="L179" s="419"/>
      <c r="M179" s="91">
        <v>0</v>
      </c>
      <c r="N179" s="100"/>
      <c r="O179" s="91">
        <f>SUBTOTAL(9,G179:N179)</f>
        <v>37.5</v>
      </c>
      <c r="P179" s="91"/>
      <c r="Q179" s="179"/>
      <c r="R179" s="179"/>
    </row>
    <row r="180" spans="1:18" x14ac:dyDescent="0.2">
      <c r="A180" s="660"/>
      <c r="B180" s="419" t="s">
        <v>790</v>
      </c>
      <c r="C180" s="419" t="s">
        <v>791</v>
      </c>
      <c r="D180" s="419" t="s">
        <v>511</v>
      </c>
      <c r="E180" s="428" t="s">
        <v>24</v>
      </c>
      <c r="F180" s="444" t="s">
        <v>51</v>
      </c>
      <c r="G180" s="420"/>
      <c r="H180" s="419"/>
      <c r="I180" s="420">
        <v>0</v>
      </c>
      <c r="J180" s="419"/>
      <c r="K180" s="419">
        <v>0</v>
      </c>
      <c r="L180" s="419"/>
      <c r="M180" s="419"/>
      <c r="N180" s="430"/>
      <c r="O180" s="419">
        <f>SUBTOTAL(9,G180:N180)</f>
        <v>0</v>
      </c>
      <c r="P180" s="419"/>
      <c r="Q180" s="431"/>
      <c r="R180" s="431"/>
    </row>
    <row r="181" spans="1:18" x14ac:dyDescent="0.2">
      <c r="A181" s="406"/>
      <c r="B181" s="419" t="s">
        <v>46</v>
      </c>
      <c r="C181" s="419" t="s">
        <v>26</v>
      </c>
      <c r="D181" s="419" t="s">
        <v>559</v>
      </c>
      <c r="E181" s="428" t="s">
        <v>34</v>
      </c>
      <c r="F181" s="444" t="s">
        <v>51</v>
      </c>
      <c r="G181" s="420"/>
      <c r="H181" s="419">
        <v>0</v>
      </c>
      <c r="I181" s="420">
        <v>0</v>
      </c>
      <c r="J181" s="419">
        <v>0</v>
      </c>
      <c r="K181" s="419">
        <v>0</v>
      </c>
      <c r="L181" s="419"/>
      <c r="M181" s="91">
        <v>0</v>
      </c>
      <c r="N181" s="100">
        <v>0</v>
      </c>
      <c r="O181" s="91">
        <f>(SUM(G181,I181,N181)+(LARGE((H181,J181:M181),1))+(LARGE((H181,J181:M181),2)))</f>
        <v>0</v>
      </c>
      <c r="P181" s="91"/>
      <c r="Q181" s="179"/>
      <c r="R181" s="179"/>
    </row>
    <row r="182" spans="1:18" x14ac:dyDescent="0.2">
      <c r="A182" s="657"/>
      <c r="B182" s="91" t="s">
        <v>608</v>
      </c>
      <c r="C182" s="91" t="s">
        <v>485</v>
      </c>
      <c r="D182" s="380" t="s">
        <v>562</v>
      </c>
      <c r="E182" s="89" t="s">
        <v>183</v>
      </c>
      <c r="F182" s="109" t="s">
        <v>51</v>
      </c>
      <c r="G182" s="106"/>
      <c r="H182" s="91"/>
      <c r="I182" s="106"/>
      <c r="J182" s="91"/>
      <c r="K182" s="91"/>
      <c r="L182" s="91"/>
      <c r="M182" s="91"/>
      <c r="N182" s="100"/>
      <c r="O182" s="91">
        <f>SUBTOTAL(9,G182:N182)</f>
        <v>0</v>
      </c>
      <c r="P182" s="91"/>
      <c r="Q182" s="179"/>
      <c r="R182" s="179"/>
    </row>
    <row r="183" spans="1:18" x14ac:dyDescent="0.2">
      <c r="A183" s="657"/>
      <c r="B183" s="419" t="s">
        <v>606</v>
      </c>
      <c r="C183" s="419" t="s">
        <v>607</v>
      </c>
      <c r="D183" s="419" t="s">
        <v>555</v>
      </c>
      <c r="E183" s="428" t="s">
        <v>69</v>
      </c>
      <c r="F183" s="444" t="s">
        <v>51</v>
      </c>
      <c r="G183" s="420"/>
      <c r="H183" s="419"/>
      <c r="I183" s="420">
        <v>0</v>
      </c>
      <c r="J183" s="419">
        <v>0</v>
      </c>
      <c r="K183" s="91">
        <v>0</v>
      </c>
      <c r="L183" s="91"/>
      <c r="M183" s="91">
        <v>0</v>
      </c>
      <c r="N183" s="100">
        <v>0</v>
      </c>
      <c r="O183" s="91">
        <f>(SUM(G183,I183,N183)+(LARGE((H183,J183:M183),1))+(LARGE((H183,J183:M183),2)))</f>
        <v>0</v>
      </c>
      <c r="P183" s="91"/>
      <c r="Q183" s="179"/>
      <c r="R183" s="179"/>
    </row>
    <row r="184" spans="1:18" x14ac:dyDescent="0.2">
      <c r="A184" s="660"/>
      <c r="B184" s="419" t="s">
        <v>1463</v>
      </c>
      <c r="C184" s="419" t="s">
        <v>57</v>
      </c>
      <c r="D184" s="419" t="s">
        <v>892</v>
      </c>
      <c r="E184" s="428" t="s">
        <v>575</v>
      </c>
      <c r="F184" s="444" t="s">
        <v>51</v>
      </c>
      <c r="G184" s="420"/>
      <c r="H184" s="419"/>
      <c r="I184" s="420"/>
      <c r="J184" s="419"/>
      <c r="K184" s="419"/>
      <c r="L184" s="419"/>
      <c r="M184" s="419">
        <v>0</v>
      </c>
      <c r="N184" s="430"/>
      <c r="O184" s="419">
        <f>SUM(G184:N184)</f>
        <v>0</v>
      </c>
      <c r="P184" s="419"/>
      <c r="Q184" s="431"/>
      <c r="R184" s="431"/>
    </row>
    <row r="185" spans="1:18" x14ac:dyDescent="0.2">
      <c r="A185" s="657"/>
      <c r="B185" s="91" t="s">
        <v>1516</v>
      </c>
      <c r="C185" s="91" t="s">
        <v>1042</v>
      </c>
      <c r="D185" s="421"/>
      <c r="E185" s="89" t="s">
        <v>516</v>
      </c>
      <c r="F185" s="135" t="s">
        <v>51</v>
      </c>
      <c r="G185" s="106"/>
      <c r="H185" s="91"/>
      <c r="I185" s="106"/>
      <c r="J185" s="91"/>
      <c r="K185" s="91"/>
      <c r="L185" s="91"/>
      <c r="M185" s="91"/>
      <c r="N185" s="100">
        <v>0</v>
      </c>
      <c r="O185" s="91">
        <f>SUBTOTAL(9,G185:N185)</f>
        <v>0</v>
      </c>
      <c r="P185" s="91"/>
      <c r="Q185" s="179"/>
      <c r="R185" s="179"/>
    </row>
    <row r="186" spans="1:18" x14ac:dyDescent="0.2">
      <c r="A186" s="657"/>
      <c r="B186" s="91" t="s">
        <v>911</v>
      </c>
      <c r="C186" s="91" t="s">
        <v>330</v>
      </c>
      <c r="D186" s="91" t="s">
        <v>779</v>
      </c>
      <c r="E186" s="89" t="s">
        <v>268</v>
      </c>
      <c r="F186" s="109" t="s">
        <v>51</v>
      </c>
      <c r="G186" s="106"/>
      <c r="H186" s="91">
        <v>0</v>
      </c>
      <c r="I186" s="106">
        <v>0</v>
      </c>
      <c r="J186" s="91"/>
      <c r="K186" s="91">
        <v>0</v>
      </c>
      <c r="L186" s="91">
        <v>0</v>
      </c>
      <c r="M186" s="91"/>
      <c r="N186" s="100">
        <v>0</v>
      </c>
      <c r="O186" s="91">
        <f>(SUM(G186,I186,N186)+(LARGE((H186,J186:M186),1))+(LARGE((H186,J186:M186),2)))</f>
        <v>0</v>
      </c>
      <c r="P186" s="91"/>
      <c r="Q186" s="179"/>
      <c r="R186" s="179"/>
    </row>
    <row r="187" spans="1:18" x14ac:dyDescent="0.2">
      <c r="A187" s="657"/>
      <c r="B187" s="144" t="s">
        <v>1047</v>
      </c>
      <c r="C187" s="144" t="s">
        <v>1048</v>
      </c>
      <c r="D187" s="144" t="s">
        <v>830</v>
      </c>
      <c r="E187" s="145" t="s">
        <v>19</v>
      </c>
      <c r="F187" s="503" t="s">
        <v>51</v>
      </c>
      <c r="G187" s="106"/>
      <c r="H187" s="91"/>
      <c r="I187" s="525">
        <v>0</v>
      </c>
      <c r="J187" s="91">
        <v>0</v>
      </c>
      <c r="K187" s="91"/>
      <c r="L187" s="91"/>
      <c r="M187" s="91"/>
      <c r="N187" s="100"/>
      <c r="O187" s="91">
        <f>SUBTOTAL(9,G187:N187)</f>
        <v>0</v>
      </c>
      <c r="P187" s="91"/>
      <c r="Q187" s="179"/>
      <c r="R187" s="179"/>
    </row>
    <row r="188" spans="1:18" x14ac:dyDescent="0.2">
      <c r="A188" s="657"/>
      <c r="B188" s="91" t="s">
        <v>748</v>
      </c>
      <c r="C188" s="91" t="s">
        <v>31</v>
      </c>
      <c r="D188" s="91" t="s">
        <v>610</v>
      </c>
      <c r="E188" s="89" t="s">
        <v>747</v>
      </c>
      <c r="F188" s="135" t="s">
        <v>51</v>
      </c>
      <c r="G188" s="106"/>
      <c r="H188" s="91"/>
      <c r="I188" s="106"/>
      <c r="J188" s="91"/>
      <c r="K188" s="91"/>
      <c r="L188" s="91"/>
      <c r="M188" s="91"/>
      <c r="N188" s="100"/>
      <c r="O188" s="91">
        <f>SUBTOTAL(9,G188:N188)</f>
        <v>0</v>
      </c>
      <c r="P188" s="91"/>
      <c r="Q188" s="179"/>
      <c r="R188" s="179"/>
    </row>
    <row r="189" spans="1:18" x14ac:dyDescent="0.2">
      <c r="A189" s="656"/>
      <c r="B189" s="49"/>
      <c r="C189" s="49"/>
      <c r="D189" s="49"/>
      <c r="E189" s="81"/>
      <c r="F189" s="136"/>
      <c r="G189" s="137"/>
      <c r="H189" s="49"/>
      <c r="I189" s="137"/>
      <c r="J189" s="49"/>
      <c r="K189" s="49"/>
      <c r="L189" s="49"/>
      <c r="M189" s="49"/>
      <c r="N189" s="49"/>
      <c r="O189" s="146"/>
      <c r="P189" s="146"/>
      <c r="Q189" s="280"/>
      <c r="R189" s="280"/>
    </row>
    <row r="190" spans="1:18" x14ac:dyDescent="0.2">
      <c r="A190" s="743">
        <v>1</v>
      </c>
      <c r="B190" s="91" t="s">
        <v>365</v>
      </c>
      <c r="C190" s="91" t="s">
        <v>497</v>
      </c>
      <c r="D190" s="91" t="s">
        <v>567</v>
      </c>
      <c r="E190" s="89" t="s">
        <v>58</v>
      </c>
      <c r="F190" s="135" t="s">
        <v>53</v>
      </c>
      <c r="G190" s="106"/>
      <c r="H190" s="91">
        <v>200</v>
      </c>
      <c r="I190" s="106">
        <v>250</v>
      </c>
      <c r="J190" s="91"/>
      <c r="K190" s="91"/>
      <c r="L190" s="619">
        <v>162.5</v>
      </c>
      <c r="M190" s="91">
        <v>200</v>
      </c>
      <c r="N190" s="100">
        <v>400</v>
      </c>
      <c r="O190" s="91">
        <f>SUBTOTAL(9,G190:N190)</f>
        <v>1212.5</v>
      </c>
      <c r="P190" s="91"/>
      <c r="Q190" s="744" t="s">
        <v>1490</v>
      </c>
      <c r="R190" s="179"/>
    </row>
    <row r="191" spans="1:18" x14ac:dyDescent="0.2">
      <c r="A191" s="743">
        <v>2</v>
      </c>
      <c r="B191" s="91" t="s">
        <v>246</v>
      </c>
      <c r="C191" s="91" t="s">
        <v>614</v>
      </c>
      <c r="D191" s="91" t="s">
        <v>552</v>
      </c>
      <c r="E191" s="89" t="s">
        <v>164</v>
      </c>
      <c r="F191" s="135" t="s">
        <v>53</v>
      </c>
      <c r="G191" s="106"/>
      <c r="H191" s="91">
        <v>162.5</v>
      </c>
      <c r="I191" s="106">
        <v>325</v>
      </c>
      <c r="J191" s="91"/>
      <c r="K191" s="91"/>
      <c r="L191" s="91"/>
      <c r="M191" s="91">
        <v>125</v>
      </c>
      <c r="N191" s="100">
        <v>325</v>
      </c>
      <c r="O191" s="91">
        <f>SUBTOTAL(9,G191:N191)</f>
        <v>937.5</v>
      </c>
      <c r="P191" s="91"/>
      <c r="Q191" s="744" t="s">
        <v>1490</v>
      </c>
      <c r="R191" s="179"/>
    </row>
    <row r="192" spans="1:18" x14ac:dyDescent="0.2">
      <c r="A192" s="743">
        <v>3</v>
      </c>
      <c r="B192" s="419" t="s">
        <v>604</v>
      </c>
      <c r="C192" s="419" t="s">
        <v>605</v>
      </c>
      <c r="D192" s="419" t="s">
        <v>541</v>
      </c>
      <c r="E192" s="428" t="s">
        <v>528</v>
      </c>
      <c r="F192" s="444" t="s">
        <v>53</v>
      </c>
      <c r="G192" s="420"/>
      <c r="H192" s="419"/>
      <c r="I192" s="420">
        <v>325</v>
      </c>
      <c r="J192" s="91">
        <v>200</v>
      </c>
      <c r="K192" s="619">
        <v>162.5</v>
      </c>
      <c r="L192" s="91">
        <v>200</v>
      </c>
      <c r="M192" s="619">
        <v>162.5</v>
      </c>
      <c r="N192" s="100">
        <v>200</v>
      </c>
      <c r="O192" s="91">
        <f>(SUM(G192,I192,N192)+(LARGE((H192,J192:M192),1))+(LARGE((H192,J192:M192),2)))</f>
        <v>925</v>
      </c>
      <c r="P192" s="91"/>
      <c r="Q192" s="744" t="s">
        <v>1490</v>
      </c>
      <c r="R192" s="179"/>
    </row>
    <row r="193" spans="1:18" x14ac:dyDescent="0.2">
      <c r="A193" s="743">
        <v>4</v>
      </c>
      <c r="B193" s="91" t="s">
        <v>782</v>
      </c>
      <c r="C193" s="91" t="s">
        <v>261</v>
      </c>
      <c r="D193" s="91" t="s">
        <v>511</v>
      </c>
      <c r="E193" s="89" t="s">
        <v>34</v>
      </c>
      <c r="F193" s="135" t="s">
        <v>53</v>
      </c>
      <c r="G193" s="106"/>
      <c r="H193" s="91"/>
      <c r="I193" s="106"/>
      <c r="J193" s="91">
        <v>162.5</v>
      </c>
      <c r="K193" s="91">
        <v>200</v>
      </c>
      <c r="L193" s="91"/>
      <c r="M193" s="91"/>
      <c r="N193" s="100">
        <v>250</v>
      </c>
      <c r="O193" s="91">
        <f>(SUM(G193,I193,N193)+(LARGE((H193,J193:M193),1))+(LARGE((H193,J193:M193),2)))</f>
        <v>612.5</v>
      </c>
      <c r="P193" s="91"/>
      <c r="Q193" s="744" t="s">
        <v>1490</v>
      </c>
      <c r="R193" s="179"/>
    </row>
    <row r="194" spans="1:18" x14ac:dyDescent="0.2">
      <c r="A194" s="743">
        <v>5</v>
      </c>
      <c r="B194" s="144" t="s">
        <v>912</v>
      </c>
      <c r="C194" s="144" t="s">
        <v>872</v>
      </c>
      <c r="D194" s="144" t="s">
        <v>852</v>
      </c>
      <c r="E194" s="145" t="s">
        <v>570</v>
      </c>
      <c r="F194" s="414" t="s">
        <v>53</v>
      </c>
      <c r="G194" s="106"/>
      <c r="H194" s="91">
        <v>0</v>
      </c>
      <c r="I194" s="106">
        <v>0</v>
      </c>
      <c r="J194" s="91">
        <v>0</v>
      </c>
      <c r="K194" s="91">
        <v>0</v>
      </c>
      <c r="L194" s="91">
        <v>125</v>
      </c>
      <c r="M194" s="91">
        <v>125</v>
      </c>
      <c r="N194" s="100">
        <v>150</v>
      </c>
      <c r="O194" s="91">
        <f>(SUM(G194,I194,N194)+(LARGE((H194,J194:M194),1))+(LARGE((H194,J194:M194),2)))</f>
        <v>400</v>
      </c>
      <c r="P194" s="91"/>
      <c r="Q194" s="744" t="s">
        <v>1490</v>
      </c>
      <c r="R194" s="744" t="s">
        <v>1551</v>
      </c>
    </row>
    <row r="195" spans="1:18" x14ac:dyDescent="0.2">
      <c r="A195" s="657">
        <v>6</v>
      </c>
      <c r="B195" s="91" t="s">
        <v>748</v>
      </c>
      <c r="C195" s="91" t="s">
        <v>31</v>
      </c>
      <c r="D195" s="91" t="s">
        <v>610</v>
      </c>
      <c r="E195" s="89" t="s">
        <v>747</v>
      </c>
      <c r="F195" s="135" t="s">
        <v>53</v>
      </c>
      <c r="G195" s="106"/>
      <c r="H195" s="91"/>
      <c r="I195" s="106"/>
      <c r="J195" s="91">
        <v>125</v>
      </c>
      <c r="K195" s="91">
        <v>125</v>
      </c>
      <c r="L195" s="91"/>
      <c r="M195" s="91"/>
      <c r="N195" s="100">
        <v>0</v>
      </c>
      <c r="O195" s="91">
        <f>(SUM(G195,I195,N195)+(LARGE((H195,J195:M195),1))+(LARGE((H195,J195:M195),2)))</f>
        <v>250</v>
      </c>
      <c r="P195" s="91"/>
      <c r="Q195" s="179" t="s">
        <v>1491</v>
      </c>
      <c r="R195" s="179" t="s">
        <v>1491</v>
      </c>
    </row>
    <row r="196" spans="1:18" x14ac:dyDescent="0.2">
      <c r="A196" s="406">
        <v>6</v>
      </c>
      <c r="B196" s="144" t="s">
        <v>913</v>
      </c>
      <c r="C196" s="144" t="s">
        <v>914</v>
      </c>
      <c r="D196" s="144" t="s">
        <v>831</v>
      </c>
      <c r="E196" s="145" t="s">
        <v>248</v>
      </c>
      <c r="F196" s="503" t="s">
        <v>53</v>
      </c>
      <c r="G196" s="106"/>
      <c r="H196" s="91"/>
      <c r="I196" s="106">
        <v>250</v>
      </c>
      <c r="J196" s="91">
        <v>0</v>
      </c>
      <c r="K196" s="91">
        <v>0</v>
      </c>
      <c r="L196" s="91"/>
      <c r="M196" s="91"/>
      <c r="N196" s="100">
        <v>0</v>
      </c>
      <c r="O196" s="91">
        <f>(SUM(G196,I196,N196)+(LARGE((H196,J196:M196),1))+(LARGE((H196,J196:M196),2)))</f>
        <v>250</v>
      </c>
      <c r="P196" s="91"/>
      <c r="Q196" s="179" t="s">
        <v>1491</v>
      </c>
      <c r="R196" s="179" t="s">
        <v>1491</v>
      </c>
    </row>
    <row r="197" spans="1:18" x14ac:dyDescent="0.2">
      <c r="A197" s="406"/>
      <c r="B197" s="91" t="s">
        <v>1003</v>
      </c>
      <c r="C197" s="91" t="s">
        <v>21</v>
      </c>
      <c r="D197" s="91" t="s">
        <v>831</v>
      </c>
      <c r="E197" s="89" t="s">
        <v>165</v>
      </c>
      <c r="F197" s="109" t="s">
        <v>53</v>
      </c>
      <c r="G197" s="106"/>
      <c r="H197" s="91"/>
      <c r="I197" s="106"/>
      <c r="J197" s="91"/>
      <c r="K197" s="91"/>
      <c r="L197" s="91"/>
      <c r="M197" s="91">
        <v>0</v>
      </c>
      <c r="N197" s="100">
        <v>150</v>
      </c>
      <c r="O197" s="91">
        <f>SUM(G197:N197)</f>
        <v>150</v>
      </c>
      <c r="P197" s="91"/>
      <c r="Q197" s="179"/>
      <c r="R197" s="179"/>
    </row>
    <row r="198" spans="1:18" x14ac:dyDescent="0.2">
      <c r="A198" s="660"/>
      <c r="B198" s="419" t="s">
        <v>496</v>
      </c>
      <c r="C198" s="419" t="s">
        <v>485</v>
      </c>
      <c r="D198" s="419" t="s">
        <v>892</v>
      </c>
      <c r="E198" s="428" t="s">
        <v>18</v>
      </c>
      <c r="F198" s="506" t="s">
        <v>53</v>
      </c>
      <c r="G198" s="420"/>
      <c r="H198" s="419">
        <v>125</v>
      </c>
      <c r="I198" s="420">
        <v>0</v>
      </c>
      <c r="J198" s="419"/>
      <c r="K198" s="419"/>
      <c r="L198" s="419"/>
      <c r="M198" s="419"/>
      <c r="N198" s="430"/>
      <c r="O198" s="419">
        <f>SUBTOTAL(9,G198:N198)</f>
        <v>125</v>
      </c>
      <c r="P198" s="419"/>
      <c r="Q198" s="431"/>
      <c r="R198" s="431"/>
    </row>
    <row r="199" spans="1:18" x14ac:dyDescent="0.2">
      <c r="A199" s="406"/>
      <c r="B199" s="91" t="s">
        <v>1101</v>
      </c>
      <c r="C199" s="91" t="s">
        <v>891</v>
      </c>
      <c r="D199" s="91" t="s">
        <v>567</v>
      </c>
      <c r="E199" s="89" t="s">
        <v>43</v>
      </c>
      <c r="F199" s="109" t="s">
        <v>53</v>
      </c>
      <c r="G199" s="106"/>
      <c r="H199" s="91"/>
      <c r="I199" s="106"/>
      <c r="J199" s="91"/>
      <c r="K199" s="91"/>
      <c r="L199" s="91">
        <v>0</v>
      </c>
      <c r="M199" s="91"/>
      <c r="N199" s="100"/>
      <c r="O199" s="91">
        <f>SUM(G199:N199)</f>
        <v>0</v>
      </c>
      <c r="P199" s="91"/>
      <c r="Q199" s="179"/>
      <c r="R199" s="179"/>
    </row>
    <row r="200" spans="1:18" x14ac:dyDescent="0.2">
      <c r="A200" s="406"/>
      <c r="B200" s="91" t="s">
        <v>736</v>
      </c>
      <c r="C200" s="91" t="s">
        <v>872</v>
      </c>
      <c r="D200" s="91" t="s">
        <v>856</v>
      </c>
      <c r="E200" s="89" t="s">
        <v>528</v>
      </c>
      <c r="F200" s="109" t="s">
        <v>53</v>
      </c>
      <c r="G200" s="106"/>
      <c r="H200" s="91"/>
      <c r="I200" s="106"/>
      <c r="J200" s="91"/>
      <c r="K200" s="91"/>
      <c r="L200" s="91"/>
      <c r="M200" s="91">
        <v>0</v>
      </c>
      <c r="N200" s="100">
        <v>0</v>
      </c>
      <c r="O200" s="91">
        <f>SUM(G200:N200)</f>
        <v>0</v>
      </c>
      <c r="P200" s="91"/>
      <c r="Q200" s="179"/>
      <c r="R200" s="179"/>
    </row>
    <row r="201" spans="1:18" x14ac:dyDescent="0.2">
      <c r="A201" s="406"/>
      <c r="B201" s="91" t="s">
        <v>1464</v>
      </c>
      <c r="C201" s="91" t="s">
        <v>485</v>
      </c>
      <c r="D201" s="91" t="s">
        <v>852</v>
      </c>
      <c r="E201" s="89" t="s">
        <v>1231</v>
      </c>
      <c r="F201" s="109" t="s">
        <v>53</v>
      </c>
      <c r="G201" s="106"/>
      <c r="H201" s="91"/>
      <c r="I201" s="106"/>
      <c r="J201" s="91"/>
      <c r="K201" s="91"/>
      <c r="L201" s="91"/>
      <c r="M201" s="91">
        <v>0</v>
      </c>
      <c r="N201" s="100"/>
      <c r="O201" s="91">
        <v>0</v>
      </c>
      <c r="P201" s="91"/>
      <c r="Q201" s="179"/>
      <c r="R201" s="179"/>
    </row>
    <row r="202" spans="1:18" x14ac:dyDescent="0.2">
      <c r="A202" s="406"/>
      <c r="B202" s="144" t="s">
        <v>126</v>
      </c>
      <c r="C202" s="144" t="s">
        <v>929</v>
      </c>
      <c r="D202" s="144" t="s">
        <v>852</v>
      </c>
      <c r="E202" s="145" t="s">
        <v>192</v>
      </c>
      <c r="F202" s="503" t="s">
        <v>53</v>
      </c>
      <c r="G202" s="106"/>
      <c r="H202" s="91">
        <v>0</v>
      </c>
      <c r="I202" s="106"/>
      <c r="J202" s="91"/>
      <c r="K202" s="91"/>
      <c r="L202" s="91"/>
      <c r="M202" s="91"/>
      <c r="N202" s="100"/>
      <c r="O202" s="91">
        <f>SUBTOTAL(9,G202:N202)</f>
        <v>0</v>
      </c>
      <c r="P202" s="91"/>
      <c r="Q202" s="179"/>
      <c r="R202" s="179"/>
    </row>
    <row r="203" spans="1:18" x14ac:dyDescent="0.2">
      <c r="A203" s="406"/>
      <c r="B203" s="91" t="s">
        <v>750</v>
      </c>
      <c r="C203" s="91" t="s">
        <v>245</v>
      </c>
      <c r="D203" s="421"/>
      <c r="E203" s="89" t="s">
        <v>168</v>
      </c>
      <c r="F203" s="109" t="s">
        <v>53</v>
      </c>
      <c r="G203" s="106"/>
      <c r="H203" s="91"/>
      <c r="I203" s="106"/>
      <c r="J203" s="91"/>
      <c r="K203" s="91"/>
      <c r="L203" s="91"/>
      <c r="M203" s="91"/>
      <c r="N203" s="100">
        <v>0</v>
      </c>
      <c r="O203" s="91">
        <v>0</v>
      </c>
      <c r="P203" s="91"/>
      <c r="Q203" s="179"/>
      <c r="R203" s="179"/>
    </row>
    <row r="204" spans="1:18" x14ac:dyDescent="0.2">
      <c r="A204" s="657"/>
      <c r="B204" s="144" t="s">
        <v>1419</v>
      </c>
      <c r="C204" s="144" t="s">
        <v>31</v>
      </c>
      <c r="D204" s="144" t="s">
        <v>1184</v>
      </c>
      <c r="E204" s="145" t="s">
        <v>570</v>
      </c>
      <c r="F204" s="503" t="s">
        <v>53</v>
      </c>
      <c r="G204" s="106"/>
      <c r="H204" s="91"/>
      <c r="I204" s="106"/>
      <c r="J204" s="91"/>
      <c r="K204" s="91"/>
      <c r="L204" s="91">
        <v>0</v>
      </c>
      <c r="M204" s="91"/>
      <c r="N204" s="100"/>
      <c r="O204" s="91">
        <f>SUBTOTAL(9,G204:N204)</f>
        <v>0</v>
      </c>
      <c r="P204" s="91"/>
      <c r="Q204" s="179"/>
      <c r="R204" s="179"/>
    </row>
    <row r="205" spans="1:18" x14ac:dyDescent="0.2">
      <c r="A205" s="656"/>
      <c r="B205" s="198"/>
      <c r="C205" s="198"/>
      <c r="D205" s="198"/>
      <c r="E205" s="258"/>
      <c r="F205" s="199"/>
      <c r="G205" s="185"/>
      <c r="H205" s="146"/>
      <c r="I205" s="185"/>
      <c r="J205" s="146"/>
      <c r="K205" s="146"/>
      <c r="L205" s="146"/>
      <c r="M205" s="146"/>
      <c r="N205" s="146"/>
      <c r="O205" s="146"/>
      <c r="P205" s="146"/>
      <c r="Q205" s="365"/>
      <c r="R205" s="365"/>
    </row>
    <row r="206" spans="1:18" x14ac:dyDescent="0.2">
      <c r="A206" s="743">
        <v>1</v>
      </c>
      <c r="B206" s="91" t="s">
        <v>857</v>
      </c>
      <c r="C206" s="91" t="s">
        <v>858</v>
      </c>
      <c r="D206" s="91" t="s">
        <v>610</v>
      </c>
      <c r="E206" s="89" t="s">
        <v>794</v>
      </c>
      <c r="F206" s="109" t="s">
        <v>323</v>
      </c>
      <c r="G206" s="106"/>
      <c r="H206" s="91">
        <v>200</v>
      </c>
      <c r="I206" s="106">
        <v>250</v>
      </c>
      <c r="J206" s="91">
        <v>200</v>
      </c>
      <c r="K206" s="619">
        <v>200</v>
      </c>
      <c r="L206" s="91"/>
      <c r="M206" s="619">
        <v>200</v>
      </c>
      <c r="N206" s="100">
        <v>400</v>
      </c>
      <c r="O206" s="91">
        <f>(SUM(G206,I206,N206)+(LARGE((H206,J206:M206),1))+(LARGE((H206,J206:M206),2)))</f>
        <v>1050</v>
      </c>
      <c r="P206" s="91"/>
      <c r="Q206" s="744" t="s">
        <v>1490</v>
      </c>
      <c r="R206" s="179"/>
    </row>
    <row r="207" spans="1:18" x14ac:dyDescent="0.2">
      <c r="A207" s="743">
        <v>2</v>
      </c>
      <c r="B207" s="91" t="s">
        <v>523</v>
      </c>
      <c r="C207" s="91" t="s">
        <v>49</v>
      </c>
      <c r="D207" s="91" t="s">
        <v>552</v>
      </c>
      <c r="E207" s="89" t="s">
        <v>525</v>
      </c>
      <c r="F207" s="109" t="s">
        <v>323</v>
      </c>
      <c r="G207" s="106"/>
      <c r="H207" s="91"/>
      <c r="I207" s="106">
        <v>250</v>
      </c>
      <c r="J207" s="91">
        <v>162.5</v>
      </c>
      <c r="K207" s="91">
        <v>162.5</v>
      </c>
      <c r="L207" s="91"/>
      <c r="M207" s="619">
        <v>162.5</v>
      </c>
      <c r="N207" s="100">
        <v>0</v>
      </c>
      <c r="O207" s="91">
        <f>(SUM(G207,I207,N207)+(LARGE((H207,J207:M207),1))+(LARGE((H207,J207:M207),2)))</f>
        <v>575</v>
      </c>
      <c r="P207" s="91"/>
      <c r="Q207" s="744" t="s">
        <v>1490</v>
      </c>
      <c r="R207" s="179"/>
    </row>
    <row r="208" spans="1:18" x14ac:dyDescent="0.2">
      <c r="A208" s="406">
        <v>3</v>
      </c>
      <c r="B208" s="419" t="s">
        <v>496</v>
      </c>
      <c r="C208" s="419" t="s">
        <v>485</v>
      </c>
      <c r="D208" s="419" t="s">
        <v>892</v>
      </c>
      <c r="E208" s="428" t="s">
        <v>18</v>
      </c>
      <c r="F208" s="506" t="s">
        <v>323</v>
      </c>
      <c r="G208" s="420"/>
      <c r="H208" s="419">
        <f>125/2</f>
        <v>62.5</v>
      </c>
      <c r="I208" s="420">
        <v>0</v>
      </c>
      <c r="J208" s="419"/>
      <c r="K208" s="419"/>
      <c r="L208" s="91">
        <v>200</v>
      </c>
      <c r="M208" s="91"/>
      <c r="N208" s="100"/>
      <c r="O208" s="91">
        <f>SUBTOTAL(9,G208:N208)</f>
        <v>262.5</v>
      </c>
      <c r="P208" s="91"/>
      <c r="Q208" s="179" t="s">
        <v>1508</v>
      </c>
      <c r="R208" s="179" t="s">
        <v>1508</v>
      </c>
    </row>
    <row r="209" spans="1:18" x14ac:dyDescent="0.2">
      <c r="A209" s="657">
        <v>4</v>
      </c>
      <c r="B209" s="448" t="s">
        <v>1268</v>
      </c>
      <c r="C209" s="448" t="s">
        <v>1267</v>
      </c>
      <c r="D209" s="394" t="s">
        <v>600</v>
      </c>
      <c r="E209" s="449" t="s">
        <v>982</v>
      </c>
      <c r="F209" s="109" t="s">
        <v>323</v>
      </c>
      <c r="G209" s="448"/>
      <c r="H209" s="448"/>
      <c r="I209" s="448"/>
      <c r="J209" s="448">
        <v>125</v>
      </c>
      <c r="K209" s="448"/>
      <c r="L209" s="448"/>
      <c r="M209" s="448"/>
      <c r="N209" s="448"/>
      <c r="O209" s="91">
        <f t="shared" ref="O209:O214" si="4">SUM(G209:N209)</f>
        <v>125</v>
      </c>
      <c r="P209" s="91"/>
      <c r="Q209" s="179" t="s">
        <v>1508</v>
      </c>
      <c r="R209" s="179" t="s">
        <v>1508</v>
      </c>
    </row>
    <row r="210" spans="1:18" x14ac:dyDescent="0.2">
      <c r="A210" s="657"/>
      <c r="B210" s="448" t="s">
        <v>915</v>
      </c>
      <c r="C210" s="448" t="s">
        <v>916</v>
      </c>
      <c r="D210" s="394" t="s">
        <v>552</v>
      </c>
      <c r="E210" s="449" t="s">
        <v>165</v>
      </c>
      <c r="F210" s="109" t="s">
        <v>323</v>
      </c>
      <c r="G210" s="448"/>
      <c r="H210" s="448">
        <v>0</v>
      </c>
      <c r="I210" s="448"/>
      <c r="J210" s="448"/>
      <c r="K210" s="448"/>
      <c r="L210" s="448"/>
      <c r="M210" s="448"/>
      <c r="N210" s="448"/>
      <c r="O210" s="91">
        <f t="shared" si="4"/>
        <v>0</v>
      </c>
      <c r="P210" s="91"/>
      <c r="Q210" s="448"/>
      <c r="R210" s="448"/>
    </row>
    <row r="211" spans="1:18" x14ac:dyDescent="0.2">
      <c r="A211" s="657"/>
      <c r="B211" s="394" t="s">
        <v>774</v>
      </c>
      <c r="C211" s="394" t="s">
        <v>775</v>
      </c>
      <c r="D211" s="394" t="s">
        <v>600</v>
      </c>
      <c r="E211" s="396" t="s">
        <v>713</v>
      </c>
      <c r="F211" s="109" t="s">
        <v>323</v>
      </c>
      <c r="G211" s="394"/>
      <c r="H211" s="394"/>
      <c r="I211" s="394"/>
      <c r="J211" s="394"/>
      <c r="K211" s="394"/>
      <c r="L211" s="394"/>
      <c r="M211" s="394"/>
      <c r="N211" s="394"/>
      <c r="O211" s="91">
        <f t="shared" si="4"/>
        <v>0</v>
      </c>
      <c r="P211" s="91"/>
      <c r="Q211" s="394"/>
      <c r="R211" s="394"/>
    </row>
    <row r="212" spans="1:18" x14ac:dyDescent="0.2">
      <c r="A212" s="657"/>
      <c r="B212" s="144" t="s">
        <v>736</v>
      </c>
      <c r="C212" s="144" t="s">
        <v>61</v>
      </c>
      <c r="D212" s="144" t="s">
        <v>856</v>
      </c>
      <c r="E212" s="145" t="s">
        <v>525</v>
      </c>
      <c r="F212" s="414" t="s">
        <v>323</v>
      </c>
      <c r="G212" s="106"/>
      <c r="H212" s="91"/>
      <c r="I212" s="106">
        <v>0</v>
      </c>
      <c r="J212" s="91">
        <v>0</v>
      </c>
      <c r="K212" s="91">
        <v>0</v>
      </c>
      <c r="L212" s="91">
        <v>0</v>
      </c>
      <c r="M212" s="91"/>
      <c r="N212" s="100"/>
      <c r="O212" s="91">
        <f t="shared" si="4"/>
        <v>0</v>
      </c>
      <c r="P212" s="91"/>
      <c r="Q212" s="179"/>
      <c r="R212" s="179"/>
    </row>
    <row r="213" spans="1:18" x14ac:dyDescent="0.2">
      <c r="A213" s="657"/>
      <c r="B213" s="91" t="s">
        <v>615</v>
      </c>
      <c r="C213" s="91" t="s">
        <v>616</v>
      </c>
      <c r="D213" s="91" t="s">
        <v>562</v>
      </c>
      <c r="E213" s="89" t="s">
        <v>24</v>
      </c>
      <c r="F213" s="109" t="s">
        <v>323</v>
      </c>
      <c r="G213" s="106"/>
      <c r="H213" s="91"/>
      <c r="I213" s="106">
        <v>0</v>
      </c>
      <c r="J213" s="91">
        <v>0</v>
      </c>
      <c r="K213" s="91"/>
      <c r="L213" s="91"/>
      <c r="M213" s="91"/>
      <c r="N213" s="100"/>
      <c r="O213" s="91">
        <f t="shared" si="4"/>
        <v>0</v>
      </c>
      <c r="P213" s="91"/>
      <c r="Q213" s="179"/>
      <c r="R213" s="179"/>
    </row>
    <row r="214" spans="1:18" x14ac:dyDescent="0.2">
      <c r="A214" s="657"/>
      <c r="B214" s="144" t="s">
        <v>1355</v>
      </c>
      <c r="C214" s="144" t="s">
        <v>1356</v>
      </c>
      <c r="D214" s="144" t="s">
        <v>856</v>
      </c>
      <c r="E214" s="145" t="s">
        <v>248</v>
      </c>
      <c r="F214" s="414" t="s">
        <v>323</v>
      </c>
      <c r="G214" s="106"/>
      <c r="H214" s="91"/>
      <c r="I214" s="106"/>
      <c r="J214" s="91"/>
      <c r="K214" s="91">
        <v>0</v>
      </c>
      <c r="L214" s="91"/>
      <c r="M214" s="91"/>
      <c r="N214" s="100"/>
      <c r="O214" s="91">
        <f t="shared" si="4"/>
        <v>0</v>
      </c>
      <c r="P214" s="91"/>
      <c r="Q214" s="179"/>
      <c r="R214" s="179"/>
    </row>
    <row r="223" spans="1:18" x14ac:dyDescent="0.2">
      <c r="B223" s="201"/>
      <c r="C223" s="201"/>
      <c r="D223" s="201"/>
      <c r="E223" s="206"/>
      <c r="F223" s="202"/>
      <c r="G223" s="203"/>
      <c r="H223" s="203"/>
      <c r="I223" s="189"/>
      <c r="J223" s="190"/>
      <c r="K223" s="190"/>
      <c r="L223" s="190"/>
      <c r="M223" s="190"/>
      <c r="N223" s="190"/>
      <c r="O223" s="190"/>
      <c r="P223" s="190"/>
      <c r="Q223" s="190"/>
      <c r="R223" s="194"/>
    </row>
    <row r="224" spans="1:18" x14ac:dyDescent="0.2">
      <c r="B224" s="201"/>
      <c r="C224" s="201"/>
      <c r="D224" s="201"/>
      <c r="E224" s="206"/>
      <c r="F224" s="202"/>
      <c r="G224" s="203"/>
      <c r="H224" s="203"/>
      <c r="I224" s="203"/>
      <c r="J224" s="204"/>
      <c r="K224" s="205"/>
      <c r="L224" s="205"/>
      <c r="M224" s="205"/>
      <c r="N224" s="205"/>
      <c r="O224" s="205"/>
      <c r="P224" s="205"/>
      <c r="Q224" s="205"/>
      <c r="R224" s="206"/>
    </row>
    <row r="225" spans="2:18" x14ac:dyDescent="0.2">
      <c r="B225" s="201"/>
      <c r="C225" s="201"/>
      <c r="D225" s="201"/>
      <c r="E225" s="206"/>
      <c r="F225" s="202"/>
      <c r="G225" s="203"/>
      <c r="H225" s="203"/>
      <c r="I225" s="203"/>
      <c r="J225" s="204"/>
      <c r="K225" s="205"/>
      <c r="L225" s="205"/>
      <c r="M225" s="205"/>
      <c r="N225" s="205"/>
      <c r="O225" s="205"/>
      <c r="P225" s="205"/>
      <c r="Q225" s="205"/>
      <c r="R225" s="206"/>
    </row>
    <row r="226" spans="2:18" x14ac:dyDescent="0.2">
      <c r="B226" s="201"/>
      <c r="C226" s="201"/>
      <c r="D226" s="201"/>
      <c r="E226" s="206"/>
      <c r="F226" s="202"/>
      <c r="G226" s="203"/>
      <c r="H226" s="203"/>
      <c r="I226" s="203"/>
      <c r="J226" s="204"/>
      <c r="K226" s="205"/>
      <c r="L226" s="205"/>
      <c r="M226" s="205"/>
      <c r="N226" s="205"/>
      <c r="O226" s="205"/>
      <c r="P226" s="205"/>
      <c r="Q226" s="205"/>
      <c r="R226" s="206"/>
    </row>
    <row r="227" spans="2:18" x14ac:dyDescent="0.2">
      <c r="B227" s="201"/>
      <c r="C227" s="201"/>
      <c r="D227" s="201"/>
      <c r="E227" s="206"/>
      <c r="F227" s="202"/>
      <c r="G227" s="203"/>
      <c r="H227" s="203"/>
      <c r="I227" s="203"/>
      <c r="J227" s="204"/>
      <c r="K227" s="205"/>
      <c r="L227" s="205"/>
      <c r="M227" s="205"/>
      <c r="N227" s="205"/>
      <c r="O227" s="205"/>
      <c r="P227" s="205"/>
      <c r="Q227" s="205"/>
      <c r="R227" s="206"/>
    </row>
    <row r="228" spans="2:18" x14ac:dyDescent="0.2">
      <c r="B228" s="201"/>
      <c r="C228" s="201"/>
      <c r="D228" s="201"/>
      <c r="E228" s="206"/>
      <c r="F228" s="202"/>
      <c r="G228" s="203"/>
      <c r="H228" s="203"/>
      <c r="I228" s="203"/>
      <c r="J228" s="204"/>
      <c r="K228" s="205"/>
      <c r="L228" s="205"/>
      <c r="M228" s="205"/>
      <c r="N228" s="205"/>
      <c r="O228" s="205"/>
      <c r="P228" s="205"/>
      <c r="Q228" s="205"/>
      <c r="R228" s="206"/>
    </row>
  </sheetData>
  <sortState ref="A13:R21">
    <sortCondition descending="1" ref="O13:O21"/>
    <sortCondition ref="B13:B21"/>
  </sortState>
  <mergeCells count="3">
    <mergeCell ref="K5:O5"/>
    <mergeCell ref="C4:D4"/>
    <mergeCell ref="A1:R2"/>
  </mergeCells>
  <phoneticPr fontId="4" type="noConversion"/>
  <pageMargins left="0.19685039370078741" right="0.19685039370078741" top="0.19685039370078741" bottom="0.19685039370078741" header="0.51181102362204722" footer="0.51181102362204722"/>
  <pageSetup scale="68" orientation="landscape" horizontalDpi="1200" verticalDpi="1200" r:id="rId1"/>
  <headerFooter alignWithMargins="0"/>
  <rowBreaks count="2" manualBreakCount="2">
    <brk id="68" max="14" man="1"/>
    <brk id="140" max="14" man="1"/>
  </rowBreaks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S262"/>
  <sheetViews>
    <sheetView zoomScaleNormal="100" workbookViewId="0">
      <pane ySplit="11" topLeftCell="A48" activePane="bottomLeft" state="frozen"/>
      <selection activeCell="B2" sqref="B2"/>
      <selection pane="bottomLeft" activeCell="A75" sqref="A75:A77"/>
    </sheetView>
  </sheetViews>
  <sheetFormatPr baseColWidth="10" defaultColWidth="11.42578125" defaultRowHeight="12.75" x14ac:dyDescent="0.2"/>
  <cols>
    <col min="1" max="1" width="6" style="615" customWidth="1"/>
    <col min="2" max="2" width="16.7109375" style="11" customWidth="1"/>
    <col min="3" max="3" width="14.85546875" style="11" customWidth="1"/>
    <col min="4" max="4" width="7.5703125" style="11" customWidth="1"/>
    <col min="5" max="5" width="22.85546875" style="255" customWidth="1"/>
    <col min="6" max="6" width="7.42578125" style="19" customWidth="1"/>
    <col min="7" max="8" width="11.42578125" style="19"/>
    <col min="9" max="9" width="11.42578125" style="9"/>
    <col min="10" max="10" width="11.28515625" style="9" customWidth="1"/>
    <col min="11" max="14" width="11.42578125" style="19" customWidth="1"/>
    <col min="15" max="15" width="11.42578125" style="19"/>
    <col min="16" max="16" width="13.85546875" style="836" customWidth="1"/>
    <col min="17" max="17" width="19.140625" style="209" customWidth="1"/>
    <col min="18" max="16384" width="11.42578125" style="11"/>
  </cols>
  <sheetData>
    <row r="1" spans="1:17" ht="12.75" customHeight="1" x14ac:dyDescent="0.2">
      <c r="A1" s="880" t="s">
        <v>818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</row>
    <row r="2" spans="1:17" ht="12.75" customHeight="1" x14ac:dyDescent="0.2">
      <c r="A2" s="880"/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</row>
    <row r="3" spans="1:17" x14ac:dyDescent="0.2">
      <c r="B3" s="379"/>
      <c r="C3" s="879" t="s">
        <v>776</v>
      </c>
      <c r="D3" s="879"/>
    </row>
    <row r="4" spans="1:17" x14ac:dyDescent="0.2">
      <c r="B4" s="334"/>
      <c r="C4" s="335" t="s">
        <v>176</v>
      </c>
      <c r="D4" s="335"/>
      <c r="F4" s="336"/>
      <c r="G4" s="336"/>
      <c r="H4" s="95" t="s">
        <v>2</v>
      </c>
      <c r="I4" s="884" t="s">
        <v>3</v>
      </c>
      <c r="J4" s="885"/>
    </row>
    <row r="5" spans="1:17" x14ac:dyDescent="0.2">
      <c r="B5" s="338"/>
      <c r="C5" s="339" t="s">
        <v>0</v>
      </c>
      <c r="D5" s="339"/>
      <c r="E5" s="340"/>
      <c r="F5" s="341"/>
      <c r="G5" s="342"/>
      <c r="H5" s="94"/>
      <c r="I5" s="343" t="s">
        <v>167</v>
      </c>
      <c r="J5" s="343"/>
      <c r="K5" s="9"/>
      <c r="L5" s="9"/>
      <c r="M5" s="9"/>
      <c r="N5" s="9"/>
      <c r="O5" s="10"/>
      <c r="P5" s="10"/>
      <c r="Q5" s="283"/>
    </row>
    <row r="6" spans="1:17" x14ac:dyDescent="0.2">
      <c r="B6" s="344"/>
      <c r="C6" s="882" t="s">
        <v>1</v>
      </c>
      <c r="D6" s="882"/>
      <c r="E6" s="882"/>
      <c r="F6" s="345"/>
      <c r="G6" s="342"/>
      <c r="H6" s="108" t="s">
        <v>288</v>
      </c>
      <c r="I6" s="6" t="s">
        <v>92</v>
      </c>
      <c r="J6" s="343"/>
      <c r="K6" s="9"/>
      <c r="L6" s="9"/>
      <c r="M6" s="9"/>
      <c r="N6" s="9"/>
      <c r="O6" s="10"/>
      <c r="P6" s="10"/>
      <c r="Q6" s="283"/>
    </row>
    <row r="7" spans="1:17" x14ac:dyDescent="0.2">
      <c r="B7" s="346"/>
      <c r="C7" s="881" t="s">
        <v>112</v>
      </c>
      <c r="D7" s="882"/>
      <c r="E7" s="882"/>
      <c r="F7" s="883"/>
      <c r="G7" s="335"/>
      <c r="H7" s="347"/>
      <c r="I7" s="347"/>
      <c r="J7" s="347"/>
      <c r="K7" s="9"/>
      <c r="L7" s="9"/>
      <c r="M7" s="9"/>
      <c r="N7" s="9"/>
      <c r="O7" s="10"/>
      <c r="P7" s="10"/>
      <c r="Q7" s="283"/>
    </row>
    <row r="8" spans="1:17" x14ac:dyDescent="0.2">
      <c r="B8" s="348"/>
      <c r="C8" s="348"/>
      <c r="D8" s="348"/>
      <c r="E8" s="349"/>
      <c r="F8" s="350"/>
      <c r="G8" s="350"/>
      <c r="H8" s="39" t="s">
        <v>706</v>
      </c>
      <c r="I8" s="366">
        <v>42831</v>
      </c>
      <c r="J8" s="347"/>
      <c r="K8" s="9"/>
      <c r="L8" s="9"/>
      <c r="M8" s="9"/>
      <c r="N8" s="9"/>
      <c r="O8" s="10"/>
      <c r="P8" s="10"/>
      <c r="Q8" s="283"/>
    </row>
    <row r="9" spans="1:17" ht="13.5" thickBot="1" x14ac:dyDescent="0.25">
      <c r="B9" s="69"/>
      <c r="C9" s="69"/>
      <c r="D9" s="69"/>
      <c r="E9" s="256"/>
      <c r="F9" s="12"/>
      <c r="G9" s="12"/>
      <c r="H9" s="9"/>
      <c r="K9" s="9"/>
      <c r="L9" s="9"/>
      <c r="M9" s="9"/>
      <c r="N9" s="9"/>
      <c r="O9" s="10"/>
      <c r="P9" s="10"/>
      <c r="Q9" s="283"/>
    </row>
    <row r="10" spans="1:17" ht="13.5" thickBot="1" x14ac:dyDescent="0.25">
      <c r="A10" s="306"/>
      <c r="B10" s="302" t="s">
        <v>4</v>
      </c>
      <c r="C10" s="303" t="s">
        <v>5</v>
      </c>
      <c r="D10" s="303" t="s">
        <v>140</v>
      </c>
      <c r="E10" s="303" t="s">
        <v>6</v>
      </c>
      <c r="F10" s="304" t="s">
        <v>10</v>
      </c>
      <c r="G10" s="305" t="s">
        <v>551</v>
      </c>
      <c r="H10" s="488" t="s">
        <v>808</v>
      </c>
      <c r="I10" s="489" t="s">
        <v>238</v>
      </c>
      <c r="J10" s="488" t="s">
        <v>809</v>
      </c>
      <c r="K10" s="488" t="s">
        <v>811</v>
      </c>
      <c r="L10" s="488" t="s">
        <v>812</v>
      </c>
      <c r="M10" s="488" t="s">
        <v>813</v>
      </c>
      <c r="N10" s="490" t="s">
        <v>108</v>
      </c>
      <c r="O10" s="305" t="s">
        <v>7</v>
      </c>
      <c r="P10" s="840"/>
      <c r="Q10" s="491" t="s">
        <v>166</v>
      </c>
    </row>
    <row r="11" spans="1:17" ht="13.5" thickBot="1" x14ac:dyDescent="0.25">
      <c r="A11" s="664"/>
      <c r="B11" s="306"/>
      <c r="C11" s="307"/>
      <c r="D11" s="308" t="s">
        <v>141</v>
      </c>
      <c r="E11" s="308" t="s">
        <v>109</v>
      </c>
      <c r="F11" s="309" t="s">
        <v>110</v>
      </c>
      <c r="G11" s="310" t="s">
        <v>306</v>
      </c>
      <c r="H11" s="492" t="s">
        <v>306</v>
      </c>
      <c r="I11" s="493" t="s">
        <v>306</v>
      </c>
      <c r="J11" s="492" t="s">
        <v>306</v>
      </c>
      <c r="K11" s="492" t="s">
        <v>306</v>
      </c>
      <c r="L11" s="492" t="s">
        <v>306</v>
      </c>
      <c r="M11" s="492" t="s">
        <v>306</v>
      </c>
      <c r="N11" s="493" t="s">
        <v>306</v>
      </c>
      <c r="O11" s="310"/>
      <c r="P11" s="841"/>
      <c r="Q11" s="494"/>
    </row>
    <row r="12" spans="1:17" s="110" customFormat="1" x14ac:dyDescent="0.2">
      <c r="A12" s="651"/>
      <c r="B12" s="269" t="s">
        <v>341</v>
      </c>
      <c r="C12" s="269" t="s">
        <v>342</v>
      </c>
      <c r="D12" s="269" t="s">
        <v>419</v>
      </c>
      <c r="E12" s="299" t="s">
        <v>58</v>
      </c>
      <c r="F12" s="326" t="s">
        <v>209</v>
      </c>
      <c r="G12" s="269"/>
      <c r="H12" s="269"/>
      <c r="I12" s="269">
        <v>0</v>
      </c>
      <c r="J12" s="269"/>
      <c r="K12" s="269"/>
      <c r="L12" s="269"/>
      <c r="M12" s="269"/>
      <c r="N12" s="269"/>
      <c r="O12" s="269">
        <f>SUM(G12:N12)</f>
        <v>0</v>
      </c>
      <c r="P12" s="269"/>
      <c r="Q12" s="300"/>
    </row>
    <row r="13" spans="1:17" s="110" customFormat="1" x14ac:dyDescent="0.2">
      <c r="A13" s="653"/>
      <c r="B13" s="49"/>
      <c r="C13" s="49"/>
      <c r="D13" s="49"/>
      <c r="E13" s="81"/>
      <c r="F13" s="49"/>
      <c r="G13" s="49"/>
      <c r="H13" s="49"/>
      <c r="I13" s="49"/>
      <c r="J13" s="49"/>
      <c r="K13" s="170"/>
      <c r="L13" s="170"/>
      <c r="M13" s="170"/>
      <c r="N13" s="170"/>
      <c r="O13" s="46"/>
      <c r="P13" s="842"/>
      <c r="Q13" s="284"/>
    </row>
    <row r="14" spans="1:17" x14ac:dyDescent="0.2">
      <c r="A14" s="665"/>
      <c r="B14" s="91" t="s">
        <v>341</v>
      </c>
      <c r="C14" s="91" t="s">
        <v>342</v>
      </c>
      <c r="D14" s="91" t="s">
        <v>419</v>
      </c>
      <c r="E14" s="89" t="s">
        <v>58</v>
      </c>
      <c r="F14" s="109" t="s">
        <v>189</v>
      </c>
      <c r="G14" s="91"/>
      <c r="H14" s="91"/>
      <c r="I14" s="91">
        <v>0</v>
      </c>
      <c r="J14" s="91"/>
      <c r="K14" s="91"/>
      <c r="L14" s="269"/>
      <c r="M14" s="269"/>
      <c r="N14" s="740">
        <v>0</v>
      </c>
      <c r="O14" s="269">
        <f>SUM(G14:N14)</f>
        <v>0</v>
      </c>
      <c r="P14" s="269"/>
      <c r="Q14" s="100"/>
    </row>
    <row r="15" spans="1:17" s="177" customFormat="1" x14ac:dyDescent="0.2">
      <c r="A15" s="653"/>
      <c r="B15" s="49"/>
      <c r="C15" s="49"/>
      <c r="D15" s="49"/>
      <c r="E15" s="81"/>
      <c r="F15" s="49"/>
      <c r="G15" s="49"/>
      <c r="H15" s="49"/>
      <c r="I15" s="49"/>
      <c r="J15" s="49"/>
      <c r="K15" s="170"/>
      <c r="L15" s="170"/>
      <c r="M15" s="170"/>
      <c r="N15" s="170"/>
      <c r="O15" s="46"/>
      <c r="P15" s="842"/>
      <c r="Q15" s="284"/>
    </row>
    <row r="16" spans="1:17" s="177" customFormat="1" x14ac:dyDescent="0.2">
      <c r="A16" s="749">
        <v>1</v>
      </c>
      <c r="B16" s="91" t="s">
        <v>126</v>
      </c>
      <c r="C16" s="91" t="s">
        <v>556</v>
      </c>
      <c r="D16" s="91" t="s">
        <v>425</v>
      </c>
      <c r="E16" s="89" t="s">
        <v>99</v>
      </c>
      <c r="F16" s="91">
        <v>-48</v>
      </c>
      <c r="G16" s="106">
        <v>325</v>
      </c>
      <c r="H16" s="100">
        <v>200</v>
      </c>
      <c r="I16" s="100">
        <v>0</v>
      </c>
      <c r="J16" s="100"/>
      <c r="K16" s="168"/>
      <c r="L16" s="301"/>
      <c r="M16" s="301"/>
      <c r="N16" s="720">
        <v>400</v>
      </c>
      <c r="O16" s="269">
        <f>SUM(G16:N16)</f>
        <v>925</v>
      </c>
      <c r="P16" s="748" t="s">
        <v>1506</v>
      </c>
      <c r="Q16" s="215"/>
    </row>
    <row r="17" spans="1:19" s="177" customFormat="1" x14ac:dyDescent="0.2">
      <c r="A17" s="749">
        <v>2</v>
      </c>
      <c r="B17" s="417" t="s">
        <v>133</v>
      </c>
      <c r="C17" s="417" t="s">
        <v>731</v>
      </c>
      <c r="D17" s="419" t="s">
        <v>638</v>
      </c>
      <c r="E17" s="418" t="s">
        <v>58</v>
      </c>
      <c r="F17" s="419">
        <v>-48</v>
      </c>
      <c r="G17" s="106">
        <v>0</v>
      </c>
      <c r="H17" s="100">
        <v>162.5</v>
      </c>
      <c r="I17" s="100">
        <v>0</v>
      </c>
      <c r="J17" s="430">
        <f>162.5/2</f>
        <v>81.25</v>
      </c>
      <c r="K17" s="461"/>
      <c r="L17" s="633">
        <v>0</v>
      </c>
      <c r="M17" s="630">
        <v>200</v>
      </c>
      <c r="N17" s="301">
        <v>400</v>
      </c>
      <c r="O17" s="269">
        <f>(SUM(G17,I17,N17)+(LARGE((H17,J17:M17),1))+(LARGE((H17,J17:M17),2)))</f>
        <v>762.5</v>
      </c>
      <c r="P17" s="748" t="s">
        <v>1506</v>
      </c>
      <c r="Q17" s="215"/>
    </row>
    <row r="18" spans="1:19" s="177" customFormat="1" x14ac:dyDescent="0.2">
      <c r="A18" s="749">
        <v>3</v>
      </c>
      <c r="B18" s="417" t="s">
        <v>348</v>
      </c>
      <c r="C18" s="417" t="s">
        <v>264</v>
      </c>
      <c r="D18" s="417" t="s">
        <v>412</v>
      </c>
      <c r="E18" s="418" t="s">
        <v>336</v>
      </c>
      <c r="F18" s="429" t="s">
        <v>227</v>
      </c>
      <c r="G18" s="106"/>
      <c r="H18" s="100">
        <v>0</v>
      </c>
      <c r="I18" s="100">
        <v>250</v>
      </c>
      <c r="J18" s="430">
        <v>0</v>
      </c>
      <c r="K18" s="632">
        <v>0</v>
      </c>
      <c r="L18" s="386">
        <v>0</v>
      </c>
      <c r="M18" s="386">
        <v>162.5</v>
      </c>
      <c r="N18" s="386">
        <v>0</v>
      </c>
      <c r="O18" s="269">
        <f>(SUM(G18,I18,N18)+(LARGE((H18,J18:M18),1))+(LARGE((H18,J18:M18),2)))</f>
        <v>412.5</v>
      </c>
      <c r="P18" s="748" t="s">
        <v>1506</v>
      </c>
      <c r="Q18" s="215"/>
    </row>
    <row r="19" spans="1:19" s="110" customFormat="1" x14ac:dyDescent="0.2">
      <c r="A19" s="651">
        <v>4</v>
      </c>
      <c r="B19" s="417" t="s">
        <v>172</v>
      </c>
      <c r="C19" s="417" t="s">
        <v>751</v>
      </c>
      <c r="D19" s="419" t="s">
        <v>409</v>
      </c>
      <c r="E19" s="418" t="s">
        <v>17</v>
      </c>
      <c r="F19" s="419">
        <v>-48</v>
      </c>
      <c r="G19" s="420">
        <v>0</v>
      </c>
      <c r="H19" s="430">
        <v>125</v>
      </c>
      <c r="I19" s="100">
        <v>0</v>
      </c>
      <c r="J19" s="100"/>
      <c r="K19" s="168"/>
      <c r="L19" s="301"/>
      <c r="M19" s="301"/>
      <c r="N19" s="301"/>
      <c r="O19" s="269">
        <f>SUM(G19:N19)</f>
        <v>125</v>
      </c>
      <c r="P19" s="275" t="s">
        <v>1510</v>
      </c>
      <c r="Q19" s="275" t="s">
        <v>1510</v>
      </c>
    </row>
    <row r="20" spans="1:19" s="110" customFormat="1" x14ac:dyDescent="0.2">
      <c r="A20" s="651"/>
      <c r="B20" s="175" t="s">
        <v>260</v>
      </c>
      <c r="C20" s="175" t="s">
        <v>262</v>
      </c>
      <c r="D20" s="91" t="s">
        <v>407</v>
      </c>
      <c r="E20" s="218" t="s">
        <v>15</v>
      </c>
      <c r="F20" s="91">
        <v>-48</v>
      </c>
      <c r="G20" s="106"/>
      <c r="H20" s="100"/>
      <c r="I20" s="100"/>
      <c r="J20" s="100"/>
      <c r="K20" s="168"/>
      <c r="L20" s="301"/>
      <c r="M20" s="301"/>
      <c r="N20" s="301"/>
      <c r="O20" s="269">
        <f>SUM(G20:N20)</f>
        <v>0</v>
      </c>
      <c r="P20" s="275"/>
      <c r="Q20" s="275"/>
    </row>
    <row r="21" spans="1:19" s="18" customFormat="1" x14ac:dyDescent="0.2">
      <c r="A21" s="666"/>
      <c r="B21" s="415" t="s">
        <v>369</v>
      </c>
      <c r="C21" s="415" t="s">
        <v>560</v>
      </c>
      <c r="D21" s="144" t="s">
        <v>562</v>
      </c>
      <c r="E21" s="416" t="s">
        <v>561</v>
      </c>
      <c r="F21" s="144">
        <v>-48</v>
      </c>
      <c r="G21" s="106"/>
      <c r="H21" s="100"/>
      <c r="I21" s="100">
        <v>0</v>
      </c>
      <c r="J21" s="100"/>
      <c r="K21" s="90"/>
      <c r="L21" s="454"/>
      <c r="M21" s="454"/>
      <c r="N21" s="454"/>
      <c r="O21" s="269">
        <f>SUM(G21:N21)</f>
        <v>0</v>
      </c>
      <c r="P21" s="179"/>
      <c r="Q21" s="179"/>
      <c r="R21" s="110"/>
      <c r="S21" s="110"/>
    </row>
    <row r="22" spans="1:19" x14ac:dyDescent="0.2">
      <c r="A22" s="665"/>
      <c r="B22" s="91" t="s">
        <v>341</v>
      </c>
      <c r="C22" s="91" t="s">
        <v>342</v>
      </c>
      <c r="D22" s="91" t="s">
        <v>419</v>
      </c>
      <c r="E22" s="89" t="s">
        <v>58</v>
      </c>
      <c r="F22" s="109" t="s">
        <v>227</v>
      </c>
      <c r="G22" s="91"/>
      <c r="H22" s="91">
        <v>0</v>
      </c>
      <c r="I22" s="91"/>
      <c r="J22" s="91"/>
      <c r="K22" s="91"/>
      <c r="L22" s="91"/>
      <c r="M22" s="91"/>
      <c r="N22" s="91"/>
      <c r="O22" s="269">
        <f>SUM(G22:N22)</f>
        <v>0</v>
      </c>
      <c r="P22" s="100"/>
      <c r="Q22" s="100"/>
    </row>
    <row r="23" spans="1:19" x14ac:dyDescent="0.2">
      <c r="A23" s="667"/>
      <c r="B23" s="49"/>
      <c r="C23" s="49"/>
      <c r="D23" s="49"/>
      <c r="E23" s="81"/>
      <c r="F23" s="49"/>
      <c r="G23" s="49"/>
      <c r="H23" s="49"/>
      <c r="I23" s="49"/>
      <c r="J23" s="49"/>
      <c r="K23" s="170"/>
      <c r="L23" s="170"/>
      <c r="M23" s="170"/>
      <c r="N23" s="170"/>
      <c r="O23" s="451"/>
      <c r="P23" s="285"/>
      <c r="Q23" s="285"/>
    </row>
    <row r="24" spans="1:19" x14ac:dyDescent="0.2">
      <c r="A24" s="756">
        <v>1</v>
      </c>
      <c r="B24" s="91" t="s">
        <v>512</v>
      </c>
      <c r="C24" s="91" t="s">
        <v>513</v>
      </c>
      <c r="D24" s="91" t="s">
        <v>429</v>
      </c>
      <c r="E24" s="89" t="s">
        <v>23</v>
      </c>
      <c r="F24" s="176" t="s">
        <v>240</v>
      </c>
      <c r="G24" s="388"/>
      <c r="H24" s="91">
        <v>200</v>
      </c>
      <c r="I24" s="91">
        <v>0</v>
      </c>
      <c r="J24" s="91">
        <v>200</v>
      </c>
      <c r="K24" s="628">
        <v>200</v>
      </c>
      <c r="L24" s="386"/>
      <c r="M24" s="386"/>
      <c r="N24" s="386">
        <v>400</v>
      </c>
      <c r="O24" s="269">
        <f>(SUM(G24,I24,N24)+(LARGE((H24,J24:M24),1))+(LARGE((H24,J24:M24),2)))</f>
        <v>800</v>
      </c>
      <c r="P24" s="748" t="s">
        <v>1506</v>
      </c>
      <c r="Q24" s="215"/>
    </row>
    <row r="25" spans="1:19" x14ac:dyDescent="0.2">
      <c r="A25" s="756">
        <v>2</v>
      </c>
      <c r="B25" s="91" t="s">
        <v>343</v>
      </c>
      <c r="C25" s="91" t="s">
        <v>187</v>
      </c>
      <c r="D25" s="91" t="s">
        <v>406</v>
      </c>
      <c r="E25" s="89" t="s">
        <v>295</v>
      </c>
      <c r="F25" s="91">
        <v>-52</v>
      </c>
      <c r="G25" s="106">
        <v>250</v>
      </c>
      <c r="H25" s="100"/>
      <c r="I25" s="100">
        <v>0</v>
      </c>
      <c r="J25" s="100"/>
      <c r="K25" s="629"/>
      <c r="L25" s="630"/>
      <c r="M25" s="630"/>
      <c r="N25" s="630">
        <v>325</v>
      </c>
      <c r="O25" s="269">
        <f>SUBTOTAL(9,G25:N25)</f>
        <v>575</v>
      </c>
      <c r="P25" s="748" t="s">
        <v>1506</v>
      </c>
      <c r="Q25" s="215"/>
    </row>
    <row r="26" spans="1:19" x14ac:dyDescent="0.2">
      <c r="A26" s="756">
        <v>3</v>
      </c>
      <c r="B26" s="419" t="s">
        <v>478</v>
      </c>
      <c r="C26" s="419" t="s">
        <v>128</v>
      </c>
      <c r="D26" s="419" t="s">
        <v>423</v>
      </c>
      <c r="E26" s="428" t="s">
        <v>34</v>
      </c>
      <c r="F26" s="444" t="s">
        <v>240</v>
      </c>
      <c r="G26" s="106"/>
      <c r="H26" s="100">
        <v>162.5</v>
      </c>
      <c r="I26" s="100">
        <v>0</v>
      </c>
      <c r="J26" s="100">
        <v>0</v>
      </c>
      <c r="K26" s="430">
        <f>200/2</f>
        <v>100</v>
      </c>
      <c r="L26" s="419">
        <v>0</v>
      </c>
      <c r="M26" s="419">
        <v>0</v>
      </c>
      <c r="N26" s="91">
        <v>250</v>
      </c>
      <c r="O26" s="269">
        <f>(SUM(G26,I26,N26)+(LARGE((H26,J26:M26),1))+(LARGE((H26,J26:M26),2)))</f>
        <v>512.5</v>
      </c>
      <c r="P26" s="748" t="s">
        <v>1506</v>
      </c>
      <c r="Q26" s="215"/>
    </row>
    <row r="27" spans="1:19" x14ac:dyDescent="0.2">
      <c r="A27" s="669"/>
      <c r="B27" s="417" t="s">
        <v>133</v>
      </c>
      <c r="C27" s="417" t="s">
        <v>731</v>
      </c>
      <c r="D27" s="419" t="s">
        <v>638</v>
      </c>
      <c r="E27" s="418" t="s">
        <v>58</v>
      </c>
      <c r="F27" s="419">
        <v>-52</v>
      </c>
      <c r="G27" s="420">
        <v>0</v>
      </c>
      <c r="H27" s="430">
        <v>162.5</v>
      </c>
      <c r="I27" s="430">
        <v>0</v>
      </c>
      <c r="J27" s="430">
        <v>162.5</v>
      </c>
      <c r="K27" s="632"/>
      <c r="L27" s="633"/>
      <c r="M27" s="633"/>
      <c r="N27" s="633"/>
      <c r="O27" s="463">
        <f>(SUM(G27,I27,N27)+(LARGE((H27,J27:M27),1))+(LARGE((H27,J27:M27),2)))</f>
        <v>325</v>
      </c>
      <c r="P27" s="586"/>
      <c r="Q27" s="586"/>
    </row>
    <row r="28" spans="1:19" x14ac:dyDescent="0.2">
      <c r="A28" s="669"/>
      <c r="B28" s="417" t="s">
        <v>348</v>
      </c>
      <c r="C28" s="417" t="s">
        <v>264</v>
      </c>
      <c r="D28" s="417" t="s">
        <v>412</v>
      </c>
      <c r="E28" s="418" t="s">
        <v>336</v>
      </c>
      <c r="F28" s="429" t="s">
        <v>240</v>
      </c>
      <c r="G28" s="420"/>
      <c r="H28" s="430">
        <v>0</v>
      </c>
      <c r="I28" s="430">
        <v>250</v>
      </c>
      <c r="J28" s="430">
        <v>0</v>
      </c>
      <c r="K28" s="430">
        <v>0</v>
      </c>
      <c r="L28" s="419"/>
      <c r="M28" s="419"/>
      <c r="N28" s="419"/>
      <c r="O28" s="463">
        <f>(SUM(G28,I28,N28)+(LARGE((H28,J28:M28),1))+(LARGE((H28,J28:M28),2)))</f>
        <v>250</v>
      </c>
      <c r="P28" s="419"/>
      <c r="Q28" s="419"/>
      <c r="R28" s="110"/>
      <c r="S28" s="110"/>
    </row>
    <row r="29" spans="1:19" s="110" customFormat="1" x14ac:dyDescent="0.2">
      <c r="A29" s="756">
        <v>4</v>
      </c>
      <c r="B29" s="415" t="s">
        <v>729</v>
      </c>
      <c r="C29" s="415" t="s">
        <v>730</v>
      </c>
      <c r="D29" s="415" t="s">
        <v>555</v>
      </c>
      <c r="E29" s="416" t="s">
        <v>814</v>
      </c>
      <c r="F29" s="427" t="s">
        <v>240</v>
      </c>
      <c r="G29" s="106"/>
      <c r="H29" s="100"/>
      <c r="I29" s="100"/>
      <c r="J29" s="100"/>
      <c r="K29" s="100"/>
      <c r="L29" s="91"/>
      <c r="M29" s="91">
        <v>200</v>
      </c>
      <c r="N29" s="91">
        <v>0</v>
      </c>
      <c r="O29" s="269">
        <f>SUBTOTAL(9,G29:N29)</f>
        <v>200</v>
      </c>
      <c r="P29" s="748" t="s">
        <v>1506</v>
      </c>
      <c r="Q29" s="215"/>
      <c r="R29" s="18"/>
      <c r="S29" s="18"/>
    </row>
    <row r="30" spans="1:19" s="110" customFormat="1" x14ac:dyDescent="0.2">
      <c r="A30" s="749">
        <v>5</v>
      </c>
      <c r="B30" s="415" t="s">
        <v>369</v>
      </c>
      <c r="C30" s="415" t="s">
        <v>560</v>
      </c>
      <c r="D30" s="144" t="s">
        <v>562</v>
      </c>
      <c r="E30" s="416" t="s">
        <v>561</v>
      </c>
      <c r="F30" s="144">
        <v>-52</v>
      </c>
      <c r="G30" s="420"/>
      <c r="H30" s="430"/>
      <c r="I30" s="430">
        <v>0</v>
      </c>
      <c r="J30" s="430"/>
      <c r="K30" s="100">
        <v>162.5</v>
      </c>
      <c r="L30" s="100"/>
      <c r="M30" s="100">
        <v>0</v>
      </c>
      <c r="N30" s="100">
        <v>0</v>
      </c>
      <c r="O30" s="269">
        <f>SUBTOTAL(9,G30:N30)</f>
        <v>162.5</v>
      </c>
      <c r="P30" s="748" t="s">
        <v>1506</v>
      </c>
      <c r="Q30" s="215"/>
    </row>
    <row r="31" spans="1:19" x14ac:dyDescent="0.2">
      <c r="A31" s="659"/>
      <c r="B31" s="417" t="s">
        <v>172</v>
      </c>
      <c r="C31" s="417" t="s">
        <v>751</v>
      </c>
      <c r="D31" s="419" t="s">
        <v>409</v>
      </c>
      <c r="E31" s="418" t="s">
        <v>17</v>
      </c>
      <c r="F31" s="419">
        <v>-52</v>
      </c>
      <c r="G31" s="420">
        <v>0</v>
      </c>
      <c r="H31" s="453">
        <v>125</v>
      </c>
      <c r="I31" s="430"/>
      <c r="J31" s="430"/>
      <c r="K31" s="430"/>
      <c r="L31" s="430"/>
      <c r="M31" s="430"/>
      <c r="N31" s="430"/>
      <c r="O31" s="463">
        <f>SUBTOTAL(9,G31:N31)</f>
        <v>125</v>
      </c>
      <c r="P31" s="431"/>
      <c r="Q31" s="431"/>
    </row>
    <row r="32" spans="1:19" x14ac:dyDescent="0.2">
      <c r="A32" s="665"/>
      <c r="B32" s="175" t="s">
        <v>727</v>
      </c>
      <c r="C32" s="175" t="s">
        <v>728</v>
      </c>
      <c r="D32" s="175" t="s">
        <v>423</v>
      </c>
      <c r="E32" s="218" t="s">
        <v>15</v>
      </c>
      <c r="F32" s="176" t="s">
        <v>240</v>
      </c>
      <c r="G32" s="106"/>
      <c r="H32" s="100">
        <v>0</v>
      </c>
      <c r="I32" s="452">
        <v>0</v>
      </c>
      <c r="J32" s="100"/>
      <c r="K32" s="100"/>
      <c r="L32" s="269"/>
      <c r="M32" s="269"/>
      <c r="N32" s="269"/>
      <c r="O32" s="269">
        <f>SUBTOTAL(9,G32:N32)</f>
        <v>0</v>
      </c>
      <c r="P32" s="91"/>
      <c r="Q32" s="91"/>
    </row>
    <row r="33" spans="1:17" x14ac:dyDescent="0.2">
      <c r="A33" s="665"/>
      <c r="B33" s="91" t="s">
        <v>752</v>
      </c>
      <c r="C33" s="91" t="s">
        <v>753</v>
      </c>
      <c r="D33" s="91" t="s">
        <v>653</v>
      </c>
      <c r="E33" s="89" t="s">
        <v>253</v>
      </c>
      <c r="F33" s="91">
        <v>-52</v>
      </c>
      <c r="G33" s="106"/>
      <c r="H33" s="100">
        <v>0</v>
      </c>
      <c r="I33" s="100"/>
      <c r="J33" s="100"/>
      <c r="K33" s="100"/>
      <c r="L33" s="100"/>
      <c r="M33" s="100"/>
      <c r="N33" s="100"/>
      <c r="O33" s="269">
        <f>SUBTOTAL(9,G33:N33)</f>
        <v>0</v>
      </c>
      <c r="P33" s="179"/>
      <c r="Q33" s="179"/>
    </row>
    <row r="34" spans="1:17" x14ac:dyDescent="0.2">
      <c r="A34" s="667"/>
      <c r="B34" s="49"/>
      <c r="C34" s="49"/>
      <c r="D34" s="49"/>
      <c r="E34" s="81"/>
      <c r="F34" s="49"/>
      <c r="G34" s="49"/>
      <c r="H34" s="49"/>
      <c r="I34" s="49"/>
      <c r="J34" s="49"/>
      <c r="K34" s="170"/>
      <c r="L34" s="170"/>
      <c r="M34" s="170"/>
      <c r="N34" s="170"/>
      <c r="O34" s="451"/>
      <c r="P34" s="285"/>
      <c r="Q34" s="285"/>
    </row>
    <row r="35" spans="1:17" s="110" customFormat="1" x14ac:dyDescent="0.2">
      <c r="A35" s="749">
        <v>1</v>
      </c>
      <c r="B35" s="184" t="s">
        <v>232</v>
      </c>
      <c r="C35" s="184" t="s">
        <v>628</v>
      </c>
      <c r="D35" s="184" t="s">
        <v>629</v>
      </c>
      <c r="E35" s="200" t="s">
        <v>251</v>
      </c>
      <c r="F35" s="184">
        <v>-57</v>
      </c>
      <c r="G35" s="253">
        <v>250</v>
      </c>
      <c r="H35" s="254"/>
      <c r="I35" s="254">
        <v>325</v>
      </c>
      <c r="J35" s="184"/>
      <c r="K35" s="631"/>
      <c r="L35" s="100"/>
      <c r="M35" s="100"/>
      <c r="N35" s="100">
        <v>400</v>
      </c>
      <c r="O35" s="269">
        <f>SUBTOTAL(9,G35:N35)</f>
        <v>975</v>
      </c>
      <c r="P35" s="748" t="s">
        <v>1506</v>
      </c>
      <c r="Q35" s="215"/>
    </row>
    <row r="36" spans="1:17" x14ac:dyDescent="0.2">
      <c r="A36" s="756">
        <v>2</v>
      </c>
      <c r="B36" s="184" t="s">
        <v>344</v>
      </c>
      <c r="C36" s="184" t="s">
        <v>345</v>
      </c>
      <c r="D36" s="184" t="s">
        <v>406</v>
      </c>
      <c r="E36" s="200" t="s">
        <v>164</v>
      </c>
      <c r="F36" s="184">
        <v>-57</v>
      </c>
      <c r="G36" s="253"/>
      <c r="H36" s="254">
        <v>200</v>
      </c>
      <c r="I36" s="254">
        <v>150</v>
      </c>
      <c r="J36" s="254"/>
      <c r="K36" s="631"/>
      <c r="L36" s="91">
        <v>162.5</v>
      </c>
      <c r="M36" s="91"/>
      <c r="N36" s="91">
        <v>325</v>
      </c>
      <c r="O36" s="269">
        <f>SUBTOTAL(9,G36:N36)</f>
        <v>837.5</v>
      </c>
      <c r="P36" s="748" t="s">
        <v>1506</v>
      </c>
      <c r="Q36" s="215"/>
    </row>
    <row r="37" spans="1:17" x14ac:dyDescent="0.2">
      <c r="A37" s="756">
        <v>3</v>
      </c>
      <c r="B37" s="764" t="s">
        <v>568</v>
      </c>
      <c r="C37" s="764" t="s">
        <v>569</v>
      </c>
      <c r="D37" s="764" t="s">
        <v>552</v>
      </c>
      <c r="E37" s="765" t="s">
        <v>570</v>
      </c>
      <c r="F37" s="541">
        <v>-57</v>
      </c>
      <c r="G37" s="253"/>
      <c r="H37" s="184"/>
      <c r="I37" s="254"/>
      <c r="J37" s="184"/>
      <c r="K37" s="766">
        <v>162.5</v>
      </c>
      <c r="L37" s="91"/>
      <c r="M37" s="91">
        <v>200</v>
      </c>
      <c r="N37" s="100">
        <v>250</v>
      </c>
      <c r="O37" s="269">
        <f>SUBTOTAL(9,G37:N37)</f>
        <v>612.5</v>
      </c>
      <c r="P37" s="748" t="s">
        <v>1506</v>
      </c>
      <c r="Q37" s="748" t="s">
        <v>1551</v>
      </c>
    </row>
    <row r="38" spans="1:17" x14ac:dyDescent="0.2">
      <c r="A38" s="665">
        <v>4</v>
      </c>
      <c r="B38" s="91" t="s">
        <v>299</v>
      </c>
      <c r="C38" s="91" t="s">
        <v>556</v>
      </c>
      <c r="D38" s="91" t="s">
        <v>406</v>
      </c>
      <c r="E38" s="89" t="s">
        <v>17</v>
      </c>
      <c r="F38" s="109" t="s">
        <v>571</v>
      </c>
      <c r="G38" s="106"/>
      <c r="H38" s="100">
        <v>125</v>
      </c>
      <c r="I38" s="100">
        <v>100</v>
      </c>
      <c r="J38" s="100">
        <v>200</v>
      </c>
      <c r="K38" s="100"/>
      <c r="L38" s="91"/>
      <c r="M38" s="91"/>
      <c r="N38" s="91"/>
      <c r="O38" s="269">
        <f>(SUM(G38,I38,N38)+(LARGE((H38,J38:M38),1))+(LARGE((H38,J38:M38),2)))</f>
        <v>425</v>
      </c>
      <c r="P38" s="179" t="s">
        <v>1508</v>
      </c>
      <c r="Q38" s="179" t="s">
        <v>1508</v>
      </c>
    </row>
    <row r="39" spans="1:17" x14ac:dyDescent="0.2">
      <c r="A39" s="665">
        <v>5</v>
      </c>
      <c r="B39" s="91" t="s">
        <v>346</v>
      </c>
      <c r="C39" s="91" t="s">
        <v>347</v>
      </c>
      <c r="D39" s="91" t="s">
        <v>411</v>
      </c>
      <c r="E39" s="89" t="s">
        <v>19</v>
      </c>
      <c r="F39" s="91">
        <v>-57</v>
      </c>
      <c r="G39" s="106"/>
      <c r="H39" s="100">
        <v>162.5</v>
      </c>
      <c r="I39" s="100">
        <v>0</v>
      </c>
      <c r="J39" s="100">
        <v>162.5</v>
      </c>
      <c r="K39" s="629"/>
      <c r="L39" s="386"/>
      <c r="M39" s="386"/>
      <c r="N39" s="386"/>
      <c r="O39" s="269">
        <f>(SUM(G39,I39,N39)+(LARGE((H39,J39:M39),1))+(LARGE((H39,J39:M39),2)))</f>
        <v>325</v>
      </c>
      <c r="P39" s="179" t="s">
        <v>1508</v>
      </c>
      <c r="Q39" s="179" t="s">
        <v>1508</v>
      </c>
    </row>
    <row r="40" spans="1:17" x14ac:dyDescent="0.2">
      <c r="A40" s="669"/>
      <c r="B40" s="419" t="s">
        <v>478</v>
      </c>
      <c r="C40" s="419" t="s">
        <v>128</v>
      </c>
      <c r="D40" s="419" t="s">
        <v>423</v>
      </c>
      <c r="E40" s="428" t="s">
        <v>34</v>
      </c>
      <c r="F40" s="444" t="s">
        <v>571</v>
      </c>
      <c r="G40" s="420"/>
      <c r="H40" s="430">
        <f>162.5/2</f>
        <v>81.25</v>
      </c>
      <c r="I40" s="430">
        <v>0</v>
      </c>
      <c r="J40" s="430">
        <v>0</v>
      </c>
      <c r="K40" s="430">
        <v>200</v>
      </c>
      <c r="L40" s="419">
        <v>0</v>
      </c>
      <c r="M40" s="419">
        <v>0</v>
      </c>
      <c r="N40" s="419"/>
      <c r="O40" s="463">
        <f>(SUM(G40,I40,N40)+(LARGE((H40,J40:M40),1))+(LARGE((H40,J40:M40),2)))</f>
        <v>281.25</v>
      </c>
      <c r="P40" s="419"/>
      <c r="Q40" s="419"/>
    </row>
    <row r="41" spans="1:17" s="579" customFormat="1" x14ac:dyDescent="0.2">
      <c r="A41" s="756">
        <v>6</v>
      </c>
      <c r="B41" s="175" t="s">
        <v>44</v>
      </c>
      <c r="C41" s="175" t="s">
        <v>211</v>
      </c>
      <c r="D41" s="175" t="s">
        <v>406</v>
      </c>
      <c r="E41" s="218" t="s">
        <v>183</v>
      </c>
      <c r="F41" s="176" t="s">
        <v>571</v>
      </c>
      <c r="G41" s="106"/>
      <c r="H41" s="100">
        <v>0</v>
      </c>
      <c r="I41" s="100">
        <v>0</v>
      </c>
      <c r="J41" s="100"/>
      <c r="K41" s="100"/>
      <c r="L41" s="91">
        <v>200</v>
      </c>
      <c r="M41" s="91">
        <v>0</v>
      </c>
      <c r="N41" s="91">
        <v>0</v>
      </c>
      <c r="O41" s="269">
        <f>SUBTOTAL(9,G41:N41)</f>
        <v>200</v>
      </c>
      <c r="P41" s="748" t="s">
        <v>1506</v>
      </c>
      <c r="Q41" s="215"/>
    </row>
    <row r="42" spans="1:17" x14ac:dyDescent="0.2">
      <c r="A42" s="665">
        <v>7</v>
      </c>
      <c r="B42" s="417" t="s">
        <v>796</v>
      </c>
      <c r="C42" s="417" t="s">
        <v>134</v>
      </c>
      <c r="D42" s="417" t="s">
        <v>638</v>
      </c>
      <c r="E42" s="418" t="s">
        <v>794</v>
      </c>
      <c r="F42" s="429" t="s">
        <v>571</v>
      </c>
      <c r="G42" s="420"/>
      <c r="H42" s="430"/>
      <c r="I42" s="100">
        <v>0</v>
      </c>
      <c r="J42" s="100"/>
      <c r="K42" s="100">
        <v>0</v>
      </c>
      <c r="L42" s="91"/>
      <c r="M42" s="91">
        <v>162.5</v>
      </c>
      <c r="N42" s="91"/>
      <c r="O42" s="269">
        <f>SUBTOTAL(9,G42:N42)</f>
        <v>162.5</v>
      </c>
      <c r="P42" s="179" t="s">
        <v>1508</v>
      </c>
      <c r="Q42" s="179" t="s">
        <v>1508</v>
      </c>
    </row>
    <row r="43" spans="1:17" x14ac:dyDescent="0.2">
      <c r="A43" s="669"/>
      <c r="B43" s="417" t="s">
        <v>133</v>
      </c>
      <c r="C43" s="417" t="s">
        <v>731</v>
      </c>
      <c r="D43" s="419" t="s">
        <v>638</v>
      </c>
      <c r="E43" s="418" t="s">
        <v>58</v>
      </c>
      <c r="F43" s="419">
        <v>-57</v>
      </c>
      <c r="G43" s="420">
        <v>0</v>
      </c>
      <c r="H43" s="430">
        <f>162.5/2</f>
        <v>81.25</v>
      </c>
      <c r="I43" s="430">
        <v>0</v>
      </c>
      <c r="J43" s="430">
        <f>162.5/2</f>
        <v>81.25</v>
      </c>
      <c r="K43" s="632"/>
      <c r="L43" s="633">
        <v>0</v>
      </c>
      <c r="M43" s="633"/>
      <c r="N43" s="633"/>
      <c r="O43" s="463">
        <f>(SUM(G43,I43,N43)+(LARGE((H43,J43:M43),1))+(LARGE((H43,J43:M43),2)))</f>
        <v>162.5</v>
      </c>
      <c r="P43" s="431"/>
      <c r="Q43" s="431"/>
    </row>
    <row r="44" spans="1:17" s="615" customFormat="1" x14ac:dyDescent="0.2">
      <c r="A44" s="665">
        <v>8</v>
      </c>
      <c r="B44" s="175" t="s">
        <v>563</v>
      </c>
      <c r="C44" s="175" t="s">
        <v>564</v>
      </c>
      <c r="D44" s="175" t="s">
        <v>411</v>
      </c>
      <c r="E44" s="218" t="s">
        <v>99</v>
      </c>
      <c r="F44" s="91">
        <v>-57</v>
      </c>
      <c r="G44" s="106"/>
      <c r="H44" s="100">
        <v>125</v>
      </c>
      <c r="I44" s="100">
        <v>0</v>
      </c>
      <c r="J44" s="100"/>
      <c r="K44" s="100"/>
      <c r="L44" s="91"/>
      <c r="M44" s="91"/>
      <c r="N44" s="91"/>
      <c r="O44" s="269">
        <f>SUBTOTAL(9,G44:N44)</f>
        <v>125</v>
      </c>
      <c r="P44" s="179" t="s">
        <v>1508</v>
      </c>
      <c r="Q44" s="179" t="s">
        <v>1508</v>
      </c>
    </row>
    <row r="45" spans="1:17" x14ac:dyDescent="0.2">
      <c r="A45" s="665"/>
      <c r="B45" s="91" t="s">
        <v>1247</v>
      </c>
      <c r="C45" s="91" t="s">
        <v>1248</v>
      </c>
      <c r="D45" s="91" t="s">
        <v>411</v>
      </c>
      <c r="E45" s="89" t="s">
        <v>278</v>
      </c>
      <c r="F45" s="91">
        <v>-57</v>
      </c>
      <c r="G45" s="106"/>
      <c r="H45" s="100"/>
      <c r="I45" s="100"/>
      <c r="J45" s="91">
        <v>0</v>
      </c>
      <c r="K45" s="100"/>
      <c r="L45" s="100"/>
      <c r="M45" s="100"/>
      <c r="N45" s="100">
        <v>0</v>
      </c>
      <c r="O45" s="269">
        <f>SUBTOTAL(9,G45:N45)</f>
        <v>0</v>
      </c>
      <c r="P45" s="179"/>
      <c r="Q45" s="179"/>
    </row>
    <row r="46" spans="1:17" x14ac:dyDescent="0.2">
      <c r="A46" s="665"/>
      <c r="B46" s="91" t="s">
        <v>263</v>
      </c>
      <c r="C46" s="91" t="s">
        <v>128</v>
      </c>
      <c r="D46" s="91" t="s">
        <v>407</v>
      </c>
      <c r="E46" s="89" t="s">
        <v>183</v>
      </c>
      <c r="F46" s="91">
        <v>-57</v>
      </c>
      <c r="G46" s="106"/>
      <c r="H46" s="100">
        <v>0</v>
      </c>
      <c r="I46" s="100">
        <v>0</v>
      </c>
      <c r="J46" s="91"/>
      <c r="K46" s="100"/>
      <c r="L46" s="100"/>
      <c r="M46" s="100"/>
      <c r="N46" s="100"/>
      <c r="O46" s="269">
        <f>SUBTOTAL(9,G46:N46)</f>
        <v>0</v>
      </c>
      <c r="P46" s="179"/>
      <c r="Q46" s="179"/>
    </row>
    <row r="47" spans="1:17" x14ac:dyDescent="0.2">
      <c r="A47" s="665"/>
      <c r="B47" s="91" t="s">
        <v>754</v>
      </c>
      <c r="C47" s="91" t="s">
        <v>755</v>
      </c>
      <c r="D47" s="91" t="s">
        <v>629</v>
      </c>
      <c r="E47" s="89" t="s">
        <v>175</v>
      </c>
      <c r="F47" s="91">
        <v>-57</v>
      </c>
      <c r="G47" s="91"/>
      <c r="H47" s="91"/>
      <c r="I47" s="91">
        <v>0</v>
      </c>
      <c r="J47" s="91"/>
      <c r="K47" s="91"/>
      <c r="L47" s="91"/>
      <c r="M47" s="91"/>
      <c r="N47" s="91"/>
      <c r="O47" s="269">
        <f>SUBTOTAL(9,G47:N47)</f>
        <v>0</v>
      </c>
      <c r="P47" s="179"/>
      <c r="Q47" s="179"/>
    </row>
    <row r="48" spans="1:17" x14ac:dyDescent="0.2">
      <c r="A48" s="665"/>
      <c r="B48" s="91" t="s">
        <v>25</v>
      </c>
      <c r="C48" s="91" t="s">
        <v>264</v>
      </c>
      <c r="D48" s="91" t="s">
        <v>405</v>
      </c>
      <c r="E48" s="89" t="s">
        <v>303</v>
      </c>
      <c r="F48" s="91">
        <v>-57</v>
      </c>
      <c r="G48" s="106"/>
      <c r="H48" s="100">
        <v>0</v>
      </c>
      <c r="I48" s="100">
        <v>0</v>
      </c>
      <c r="J48" s="100">
        <v>0</v>
      </c>
      <c r="K48" s="100"/>
      <c r="L48" s="100"/>
      <c r="M48" s="100"/>
      <c r="N48" s="100"/>
      <c r="O48" s="269">
        <f>(SUM(G48,I48,N48)+(LARGE((H48,J48:M48),1))+(LARGE((H48,J48:M48),2)))</f>
        <v>0</v>
      </c>
      <c r="P48" s="179"/>
      <c r="Q48" s="179"/>
    </row>
    <row r="49" spans="1:17" x14ac:dyDescent="0.2">
      <c r="A49" s="665"/>
      <c r="B49" s="175" t="s">
        <v>119</v>
      </c>
      <c r="C49" s="175" t="s">
        <v>480</v>
      </c>
      <c r="D49" s="175" t="s">
        <v>423</v>
      </c>
      <c r="E49" s="218" t="s">
        <v>23</v>
      </c>
      <c r="F49" s="91">
        <v>-57</v>
      </c>
      <c r="G49" s="106"/>
      <c r="H49" s="100">
        <v>0</v>
      </c>
      <c r="I49" s="100">
        <v>0</v>
      </c>
      <c r="J49" s="100"/>
      <c r="K49" s="100"/>
      <c r="L49" s="91"/>
      <c r="M49" s="91"/>
      <c r="N49" s="91"/>
      <c r="O49" s="269">
        <f>SUBTOTAL(9,G49:N49)</f>
        <v>0</v>
      </c>
      <c r="P49" s="91"/>
      <c r="Q49" s="91"/>
    </row>
    <row r="50" spans="1:17" x14ac:dyDescent="0.2">
      <c r="A50" s="665"/>
      <c r="B50" s="184" t="s">
        <v>1362</v>
      </c>
      <c r="C50" s="184" t="s">
        <v>1363</v>
      </c>
      <c r="D50" s="184" t="s">
        <v>417</v>
      </c>
      <c r="E50" s="200" t="s">
        <v>907</v>
      </c>
      <c r="F50" s="184">
        <v>-57</v>
      </c>
      <c r="G50" s="253"/>
      <c r="H50" s="254"/>
      <c r="I50" s="254"/>
      <c r="J50" s="184"/>
      <c r="K50" s="631">
        <v>0</v>
      </c>
      <c r="L50" s="634"/>
      <c r="M50" s="634"/>
      <c r="N50" s="634"/>
      <c r="O50" s="269">
        <f>SUBTOTAL(9,G50:N50)</f>
        <v>0</v>
      </c>
      <c r="P50" s="286"/>
      <c r="Q50" s="286"/>
    </row>
    <row r="51" spans="1:17" x14ac:dyDescent="0.2">
      <c r="A51" s="667"/>
      <c r="B51" s="49"/>
      <c r="C51" s="49"/>
      <c r="D51" s="49"/>
      <c r="E51" s="81"/>
      <c r="F51" s="49"/>
      <c r="G51" s="49"/>
      <c r="H51" s="49"/>
      <c r="I51" s="49"/>
      <c r="J51" s="49"/>
      <c r="K51" s="170"/>
      <c r="L51" s="170"/>
      <c r="M51" s="170"/>
      <c r="N51" s="170"/>
      <c r="O51" s="451"/>
      <c r="P51" s="285"/>
      <c r="Q51" s="285"/>
    </row>
    <row r="52" spans="1:17" x14ac:dyDescent="0.2">
      <c r="A52" s="756">
        <v>1</v>
      </c>
      <c r="B52" s="91" t="s">
        <v>275</v>
      </c>
      <c r="C52" s="91" t="s">
        <v>349</v>
      </c>
      <c r="D52" s="91" t="s">
        <v>415</v>
      </c>
      <c r="E52" s="89" t="s">
        <v>17</v>
      </c>
      <c r="F52" s="91">
        <v>-63</v>
      </c>
      <c r="G52" s="106">
        <v>325</v>
      </c>
      <c r="H52" s="100"/>
      <c r="I52" s="100">
        <v>325</v>
      </c>
      <c r="J52" s="100">
        <v>200</v>
      </c>
      <c r="K52" s="629"/>
      <c r="L52" s="630"/>
      <c r="M52" s="630"/>
      <c r="N52" s="630">
        <v>400</v>
      </c>
      <c r="O52" s="269">
        <f>SUBTOTAL(9,G52:N52)</f>
        <v>1250</v>
      </c>
      <c r="P52" s="748" t="s">
        <v>1506</v>
      </c>
      <c r="Q52" s="215"/>
    </row>
    <row r="53" spans="1:17" x14ac:dyDescent="0.2">
      <c r="A53" s="756">
        <v>2</v>
      </c>
      <c r="B53" s="91" t="s">
        <v>631</v>
      </c>
      <c r="C53" s="91" t="s">
        <v>632</v>
      </c>
      <c r="D53" s="91" t="s">
        <v>418</v>
      </c>
      <c r="E53" s="89" t="s">
        <v>561</v>
      </c>
      <c r="F53" s="91">
        <v>-63</v>
      </c>
      <c r="G53" s="106">
        <v>250</v>
      </c>
      <c r="H53" s="100">
        <v>162.5</v>
      </c>
      <c r="I53" s="100">
        <v>250</v>
      </c>
      <c r="J53" s="637">
        <v>125</v>
      </c>
      <c r="K53" s="629">
        <v>0</v>
      </c>
      <c r="L53" s="630">
        <v>200</v>
      </c>
      <c r="M53" s="630"/>
      <c r="N53" s="767">
        <f>400/2</f>
        <v>200</v>
      </c>
      <c r="O53" s="269">
        <f>(SUM(G53,I53,N53)+(LARGE((H53,J53:M53),1))+(LARGE((H53,J53:M53),2)))</f>
        <v>1062.5</v>
      </c>
      <c r="P53" s="748" t="s">
        <v>1506</v>
      </c>
      <c r="Q53" s="215"/>
    </row>
    <row r="54" spans="1:17" x14ac:dyDescent="0.2">
      <c r="A54" s="756">
        <v>3</v>
      </c>
      <c r="B54" s="91" t="s">
        <v>350</v>
      </c>
      <c r="C54" s="91" t="s">
        <v>351</v>
      </c>
      <c r="D54" s="91" t="s">
        <v>415</v>
      </c>
      <c r="E54" s="89" t="s">
        <v>23</v>
      </c>
      <c r="F54" s="91">
        <v>-63</v>
      </c>
      <c r="G54" s="106"/>
      <c r="H54" s="100">
        <v>200</v>
      </c>
      <c r="I54" s="100">
        <v>150</v>
      </c>
      <c r="J54" s="100"/>
      <c r="K54" s="629">
        <v>200</v>
      </c>
      <c r="L54" s="386"/>
      <c r="M54" s="386"/>
      <c r="N54" s="386">
        <v>325</v>
      </c>
      <c r="O54" s="269">
        <f>(SUM(G54,I54,N54)+(LARGE((H54,J54:M54),1))+(LARGE((H54,J54:M54),2)))</f>
        <v>875</v>
      </c>
      <c r="P54" s="748" t="s">
        <v>1506</v>
      </c>
      <c r="Q54" s="215"/>
    </row>
    <row r="55" spans="1:17" x14ac:dyDescent="0.2">
      <c r="A55" s="756">
        <v>4</v>
      </c>
      <c r="B55" s="91" t="s">
        <v>354</v>
      </c>
      <c r="C55" s="91" t="s">
        <v>355</v>
      </c>
      <c r="D55" s="91" t="s">
        <v>417</v>
      </c>
      <c r="E55" s="89" t="s">
        <v>268</v>
      </c>
      <c r="F55" s="91">
        <v>-63</v>
      </c>
      <c r="G55" s="106"/>
      <c r="H55" s="100"/>
      <c r="I55" s="100">
        <v>400</v>
      </c>
      <c r="J55" s="100"/>
      <c r="K55" s="629"/>
      <c r="L55" s="386"/>
      <c r="M55" s="386"/>
      <c r="N55" s="722">
        <v>0</v>
      </c>
      <c r="O55" s="269">
        <f>SUBTOTAL(9,G55:N55)</f>
        <v>400</v>
      </c>
      <c r="P55" s="748" t="s">
        <v>1506</v>
      </c>
      <c r="Q55" s="215"/>
    </row>
    <row r="56" spans="1:17" x14ac:dyDescent="0.2">
      <c r="A56" s="669"/>
      <c r="B56" s="419" t="s">
        <v>932</v>
      </c>
      <c r="C56" s="419" t="s">
        <v>265</v>
      </c>
      <c r="D56" s="419" t="s">
        <v>423</v>
      </c>
      <c r="E56" s="428" t="s">
        <v>933</v>
      </c>
      <c r="F56" s="419">
        <v>-63</v>
      </c>
      <c r="G56" s="420"/>
      <c r="H56" s="430"/>
      <c r="I56" s="430">
        <v>150</v>
      </c>
      <c r="J56" s="430">
        <v>162.5</v>
      </c>
      <c r="K56" s="632"/>
      <c r="L56" s="668"/>
      <c r="M56" s="668"/>
      <c r="N56" s="668"/>
      <c r="O56" s="463">
        <f>SUBTOTAL(9,G56:N56)</f>
        <v>312.5</v>
      </c>
      <c r="P56" s="431"/>
      <c r="Q56" s="431"/>
    </row>
    <row r="57" spans="1:17" x14ac:dyDescent="0.2">
      <c r="A57" s="669"/>
      <c r="B57" s="419" t="s">
        <v>356</v>
      </c>
      <c r="C57" s="419" t="s">
        <v>357</v>
      </c>
      <c r="D57" s="419" t="s">
        <v>412</v>
      </c>
      <c r="E57" s="428" t="s">
        <v>874</v>
      </c>
      <c r="F57" s="419">
        <v>-63</v>
      </c>
      <c r="G57" s="420">
        <v>250</v>
      </c>
      <c r="H57" s="430"/>
      <c r="I57" s="430"/>
      <c r="J57" s="430"/>
      <c r="K57" s="632"/>
      <c r="L57" s="633"/>
      <c r="M57" s="633"/>
      <c r="N57" s="633"/>
      <c r="O57" s="463">
        <f>SUBTOTAL(9,G57:N57)</f>
        <v>250</v>
      </c>
      <c r="P57" s="431"/>
      <c r="Q57" s="431"/>
    </row>
    <row r="58" spans="1:17" x14ac:dyDescent="0.2">
      <c r="A58" s="756">
        <v>5</v>
      </c>
      <c r="B58" s="91" t="s">
        <v>934</v>
      </c>
      <c r="C58" s="91" t="s">
        <v>935</v>
      </c>
      <c r="D58" s="91" t="s">
        <v>426</v>
      </c>
      <c r="E58" s="89" t="s">
        <v>24</v>
      </c>
      <c r="F58" s="91">
        <v>-63</v>
      </c>
      <c r="G58" s="106"/>
      <c r="H58" s="106"/>
      <c r="I58" s="106">
        <v>0</v>
      </c>
      <c r="J58" s="106">
        <v>0</v>
      </c>
      <c r="K58" s="169"/>
      <c r="L58" s="386">
        <v>162.5</v>
      </c>
      <c r="M58" s="386"/>
      <c r="N58" s="386">
        <v>0</v>
      </c>
      <c r="O58" s="269">
        <f>SUM(G58:N58)</f>
        <v>162.5</v>
      </c>
      <c r="P58" s="748" t="s">
        <v>1506</v>
      </c>
      <c r="Q58" s="847" t="s">
        <v>1533</v>
      </c>
    </row>
    <row r="59" spans="1:17" s="710" customFormat="1" x14ac:dyDescent="0.2">
      <c r="A59" s="669"/>
      <c r="B59" s="419" t="s">
        <v>573</v>
      </c>
      <c r="C59" s="419" t="s">
        <v>635</v>
      </c>
      <c r="D59" s="419" t="s">
        <v>405</v>
      </c>
      <c r="E59" s="428" t="s">
        <v>352</v>
      </c>
      <c r="F59" s="419">
        <v>-63</v>
      </c>
      <c r="G59" s="420"/>
      <c r="H59" s="420">
        <v>125</v>
      </c>
      <c r="I59" s="420">
        <v>0</v>
      </c>
      <c r="J59" s="420">
        <v>0</v>
      </c>
      <c r="K59" s="478"/>
      <c r="L59" s="668"/>
      <c r="M59" s="668"/>
      <c r="N59" s="668"/>
      <c r="O59" s="463">
        <f>(SUM(G59,I59,N59)+(LARGE((H59,J59:M59),1))+(LARGE((H59,J59:M59),2)))</f>
        <v>125</v>
      </c>
      <c r="P59" s="431"/>
      <c r="Q59" s="431"/>
    </row>
    <row r="60" spans="1:17" x14ac:dyDescent="0.2">
      <c r="A60" s="665"/>
      <c r="B60" s="91" t="s">
        <v>798</v>
      </c>
      <c r="C60" s="91" t="s">
        <v>337</v>
      </c>
      <c r="D60" s="91" t="s">
        <v>638</v>
      </c>
      <c r="E60" s="89" t="s">
        <v>739</v>
      </c>
      <c r="F60" s="91">
        <v>-63</v>
      </c>
      <c r="G60" s="106"/>
      <c r="H60" s="100"/>
      <c r="I60" s="100"/>
      <c r="J60" s="100"/>
      <c r="K60" s="629"/>
      <c r="L60" s="630"/>
      <c r="M60" s="630"/>
      <c r="N60" s="630"/>
      <c r="O60" s="269">
        <f t="shared" ref="O60:O66" si="0">SUBTOTAL(9,G60:N60)</f>
        <v>0</v>
      </c>
      <c r="P60" s="179"/>
      <c r="Q60" s="179"/>
    </row>
    <row r="61" spans="1:17" x14ac:dyDescent="0.2">
      <c r="A61" s="665"/>
      <c r="B61" s="91" t="s">
        <v>885</v>
      </c>
      <c r="C61" s="91" t="s">
        <v>931</v>
      </c>
      <c r="D61" s="91" t="s">
        <v>418</v>
      </c>
      <c r="E61" s="89" t="s">
        <v>17</v>
      </c>
      <c r="F61" s="91">
        <v>-63</v>
      </c>
      <c r="G61" s="106"/>
      <c r="H61" s="100">
        <v>0</v>
      </c>
      <c r="I61" s="100"/>
      <c r="J61" s="100"/>
      <c r="K61" s="100"/>
      <c r="L61" s="100"/>
      <c r="M61" s="100">
        <v>0</v>
      </c>
      <c r="N61" s="100"/>
      <c r="O61" s="269">
        <f t="shared" si="0"/>
        <v>0</v>
      </c>
      <c r="P61" s="397"/>
      <c r="Q61" s="397"/>
    </row>
    <row r="62" spans="1:17" x14ac:dyDescent="0.2">
      <c r="A62" s="665"/>
      <c r="B62" s="91" t="s">
        <v>630</v>
      </c>
      <c r="C62" s="91" t="s">
        <v>37</v>
      </c>
      <c r="D62" s="91" t="s">
        <v>418</v>
      </c>
      <c r="E62" s="89" t="s">
        <v>74</v>
      </c>
      <c r="F62" s="91">
        <v>-63</v>
      </c>
      <c r="G62" s="106"/>
      <c r="H62" s="100"/>
      <c r="I62" s="100"/>
      <c r="J62" s="100"/>
      <c r="K62" s="100"/>
      <c r="L62" s="100"/>
      <c r="M62" s="100"/>
      <c r="N62" s="100"/>
      <c r="O62" s="269">
        <f t="shared" si="0"/>
        <v>0</v>
      </c>
      <c r="P62" s="179"/>
      <c r="Q62" s="179"/>
    </row>
    <row r="63" spans="1:17" x14ac:dyDescent="0.2">
      <c r="A63" s="665"/>
      <c r="B63" s="91" t="s">
        <v>756</v>
      </c>
      <c r="C63" s="91" t="s">
        <v>96</v>
      </c>
      <c r="D63" s="91" t="s">
        <v>424</v>
      </c>
      <c r="E63" s="89" t="s">
        <v>528</v>
      </c>
      <c r="F63" s="91">
        <v>-63</v>
      </c>
      <c r="G63" s="106"/>
      <c r="H63" s="106"/>
      <c r="I63" s="106"/>
      <c r="J63" s="106"/>
      <c r="K63" s="91"/>
      <c r="L63" s="91"/>
      <c r="M63" s="91"/>
      <c r="N63" s="91"/>
      <c r="O63" s="269">
        <f t="shared" si="0"/>
        <v>0</v>
      </c>
      <c r="P63" s="179"/>
      <c r="Q63" s="179"/>
    </row>
    <row r="64" spans="1:17" x14ac:dyDescent="0.2">
      <c r="A64" s="665"/>
      <c r="B64" s="419" t="s">
        <v>796</v>
      </c>
      <c r="C64" s="419" t="s">
        <v>134</v>
      </c>
      <c r="D64" s="419" t="s">
        <v>638</v>
      </c>
      <c r="E64" s="428" t="s">
        <v>797</v>
      </c>
      <c r="F64" s="419">
        <v>-63</v>
      </c>
      <c r="G64" s="420"/>
      <c r="H64" s="430">
        <v>0</v>
      </c>
      <c r="I64" s="430"/>
      <c r="J64" s="430"/>
      <c r="K64" s="430"/>
      <c r="L64" s="430"/>
      <c r="M64" s="430"/>
      <c r="N64" s="430"/>
      <c r="O64" s="463">
        <f t="shared" si="0"/>
        <v>0</v>
      </c>
      <c r="P64" s="431"/>
      <c r="Q64" s="431"/>
    </row>
    <row r="65" spans="1:17" x14ac:dyDescent="0.2">
      <c r="A65" s="665"/>
      <c r="B65" s="91" t="s">
        <v>572</v>
      </c>
      <c r="C65" s="91" t="s">
        <v>353</v>
      </c>
      <c r="D65" s="91" t="s">
        <v>417</v>
      </c>
      <c r="E65" s="89" t="s">
        <v>18</v>
      </c>
      <c r="F65" s="91">
        <v>-63</v>
      </c>
      <c r="G65" s="106"/>
      <c r="H65" s="90"/>
      <c r="I65" s="100"/>
      <c r="J65" s="100"/>
      <c r="K65" s="100"/>
      <c r="L65" s="91"/>
      <c r="M65" s="91"/>
      <c r="N65" s="91"/>
      <c r="O65" s="269">
        <f t="shared" si="0"/>
        <v>0</v>
      </c>
      <c r="P65" s="91"/>
      <c r="Q65" s="91"/>
    </row>
    <row r="66" spans="1:17" s="710" customFormat="1" x14ac:dyDescent="0.2">
      <c r="A66" s="665"/>
      <c r="B66" s="91" t="s">
        <v>1407</v>
      </c>
      <c r="C66" s="91" t="s">
        <v>1408</v>
      </c>
      <c r="D66" s="91" t="s">
        <v>426</v>
      </c>
      <c r="E66" s="89" t="s">
        <v>1401</v>
      </c>
      <c r="F66" s="91">
        <v>-63</v>
      </c>
      <c r="G66" s="106"/>
      <c r="H66" s="90"/>
      <c r="I66" s="100"/>
      <c r="J66" s="100"/>
      <c r="K66" s="629"/>
      <c r="L66" s="169">
        <v>0</v>
      </c>
      <c r="M66" s="169"/>
      <c r="N66" s="169">
        <v>0</v>
      </c>
      <c r="O66" s="269">
        <f t="shared" si="0"/>
        <v>0</v>
      </c>
      <c r="P66" s="171"/>
      <c r="Q66" s="171"/>
    </row>
    <row r="67" spans="1:17" x14ac:dyDescent="0.2">
      <c r="A67" s="667"/>
      <c r="B67" s="49"/>
      <c r="C67" s="49"/>
      <c r="D67" s="49"/>
      <c r="E67" s="81"/>
      <c r="F67" s="49"/>
      <c r="G67" s="49"/>
      <c r="H67" s="49"/>
      <c r="I67" s="49"/>
      <c r="J67" s="49">
        <v>0</v>
      </c>
      <c r="K67" s="170"/>
      <c r="L67" s="170"/>
      <c r="M67" s="170"/>
      <c r="N67" s="170"/>
      <c r="O67" s="451"/>
      <c r="P67" s="285"/>
      <c r="Q67" s="285"/>
    </row>
    <row r="68" spans="1:17" x14ac:dyDescent="0.2">
      <c r="A68" s="756">
        <v>1</v>
      </c>
      <c r="B68" s="419" t="s">
        <v>356</v>
      </c>
      <c r="C68" s="419" t="s">
        <v>357</v>
      </c>
      <c r="D68" s="419" t="s">
        <v>412</v>
      </c>
      <c r="E68" s="428" t="s">
        <v>874</v>
      </c>
      <c r="F68" s="419">
        <v>-70</v>
      </c>
      <c r="G68" s="420">
        <f>250/2</f>
        <v>125</v>
      </c>
      <c r="H68" s="430">
        <v>200</v>
      </c>
      <c r="I68" s="100">
        <v>325</v>
      </c>
      <c r="J68" s="100"/>
      <c r="K68" s="629"/>
      <c r="L68" s="630"/>
      <c r="M68" s="630"/>
      <c r="N68" s="725">
        <v>400</v>
      </c>
      <c r="O68" s="269">
        <f>SUBTOTAL(9,G68:N68)</f>
        <v>1050</v>
      </c>
      <c r="P68" s="748" t="s">
        <v>1506</v>
      </c>
      <c r="Q68" s="215"/>
    </row>
    <row r="69" spans="1:17" x14ac:dyDescent="0.2">
      <c r="A69" s="756">
        <v>2</v>
      </c>
      <c r="B69" s="419" t="s">
        <v>932</v>
      </c>
      <c r="C69" s="419" t="s">
        <v>265</v>
      </c>
      <c r="D69" s="419" t="s">
        <v>423</v>
      </c>
      <c r="E69" s="428" t="s">
        <v>933</v>
      </c>
      <c r="F69" s="419">
        <v>-70</v>
      </c>
      <c r="G69" s="420"/>
      <c r="H69" s="430"/>
      <c r="I69" s="430">
        <f>150/2</f>
        <v>75</v>
      </c>
      <c r="J69" s="430">
        <f>162.5/2</f>
        <v>81.25</v>
      </c>
      <c r="K69" s="632"/>
      <c r="L69" s="668"/>
      <c r="M69" s="668"/>
      <c r="N69" s="386">
        <v>400</v>
      </c>
      <c r="O69" s="269">
        <f>SUBTOTAL(9,G69:N69)</f>
        <v>556.25</v>
      </c>
      <c r="P69" s="748" t="s">
        <v>1506</v>
      </c>
      <c r="Q69" s="215"/>
    </row>
    <row r="70" spans="1:17" x14ac:dyDescent="0.2">
      <c r="A70" s="669"/>
      <c r="B70" s="623" t="s">
        <v>576</v>
      </c>
      <c r="C70" s="623" t="s">
        <v>38</v>
      </c>
      <c r="D70" s="623" t="s">
        <v>415</v>
      </c>
      <c r="E70" s="731" t="s">
        <v>17</v>
      </c>
      <c r="F70" s="419">
        <v>-70</v>
      </c>
      <c r="G70" s="624" t="s">
        <v>820</v>
      </c>
      <c r="H70" s="624"/>
      <c r="I70" s="473"/>
      <c r="J70" s="747"/>
      <c r="K70" s="757"/>
      <c r="L70" s="758"/>
      <c r="M70" s="758"/>
      <c r="N70" s="758"/>
      <c r="O70" s="463">
        <v>325</v>
      </c>
      <c r="P70" s="759"/>
      <c r="Q70" s="759"/>
    </row>
    <row r="71" spans="1:17" x14ac:dyDescent="0.2">
      <c r="A71" s="665">
        <v>3</v>
      </c>
      <c r="B71" s="91" t="s">
        <v>885</v>
      </c>
      <c r="C71" s="91" t="s">
        <v>931</v>
      </c>
      <c r="D71" s="91" t="s">
        <v>418</v>
      </c>
      <c r="E71" s="89" t="s">
        <v>17</v>
      </c>
      <c r="F71" s="91">
        <v>-70</v>
      </c>
      <c r="G71" s="106"/>
      <c r="H71" s="100">
        <v>0</v>
      </c>
      <c r="I71" s="100"/>
      <c r="J71" s="100"/>
      <c r="K71" s="100"/>
      <c r="L71" s="100"/>
      <c r="M71" s="100">
        <v>200</v>
      </c>
      <c r="N71" s="100"/>
      <c r="O71" s="269">
        <f>SUBTOTAL(9,G71:N71)</f>
        <v>200</v>
      </c>
      <c r="P71" s="397" t="s">
        <v>1508</v>
      </c>
      <c r="Q71" s="397" t="s">
        <v>1508</v>
      </c>
    </row>
    <row r="72" spans="1:17" x14ac:dyDescent="0.2">
      <c r="A72" s="756">
        <v>4</v>
      </c>
      <c r="B72" s="419" t="s">
        <v>573</v>
      </c>
      <c r="C72" s="419" t="s">
        <v>635</v>
      </c>
      <c r="D72" s="419" t="s">
        <v>405</v>
      </c>
      <c r="E72" s="428" t="s">
        <v>352</v>
      </c>
      <c r="F72" s="419">
        <v>-70</v>
      </c>
      <c r="G72" s="420"/>
      <c r="H72" s="420">
        <f>125/2</f>
        <v>62.5</v>
      </c>
      <c r="I72" s="420">
        <v>0</v>
      </c>
      <c r="J72" s="420">
        <v>0</v>
      </c>
      <c r="K72" s="419"/>
      <c r="L72" s="478"/>
      <c r="M72" s="169">
        <v>0</v>
      </c>
      <c r="N72" s="768">
        <v>0</v>
      </c>
      <c r="O72" s="269">
        <f>(SUM(G72,I72,N72)+(LARGE((H72,J72:M72),1))+(LARGE((H72,J72:M72),2)))</f>
        <v>62.5</v>
      </c>
      <c r="P72" s="748" t="s">
        <v>1506</v>
      </c>
      <c r="Q72" s="215"/>
    </row>
    <row r="73" spans="1:17" x14ac:dyDescent="0.2">
      <c r="A73" s="665"/>
      <c r="B73" s="91" t="s">
        <v>514</v>
      </c>
      <c r="C73" s="91" t="s">
        <v>515</v>
      </c>
      <c r="D73" s="91" t="s">
        <v>645</v>
      </c>
      <c r="E73" s="89" t="s">
        <v>516</v>
      </c>
      <c r="F73" s="109" t="s">
        <v>358</v>
      </c>
      <c r="G73" s="106"/>
      <c r="H73" s="90"/>
      <c r="I73" s="100">
        <v>0</v>
      </c>
      <c r="J73" s="100"/>
      <c r="K73" s="629"/>
      <c r="L73" s="630"/>
      <c r="M73" s="630"/>
      <c r="N73" s="630">
        <v>0</v>
      </c>
      <c r="O73" s="269">
        <f>SUBTOTAL(9,G73:N73)</f>
        <v>0</v>
      </c>
      <c r="P73" s="179"/>
      <c r="Q73" s="179"/>
    </row>
    <row r="74" spans="1:17" x14ac:dyDescent="0.2">
      <c r="A74" s="667"/>
      <c r="B74" s="49"/>
      <c r="C74" s="49"/>
      <c r="D74" s="49"/>
      <c r="E74" s="81"/>
      <c r="F74" s="49"/>
      <c r="G74" s="49"/>
      <c r="H74" s="49"/>
      <c r="I74" s="49"/>
      <c r="J74" s="49"/>
      <c r="K74" s="170"/>
      <c r="L74" s="170"/>
      <c r="M74" s="170"/>
      <c r="N74" s="170"/>
      <c r="O74" s="451"/>
      <c r="P74" s="327"/>
      <c r="Q74" s="327"/>
    </row>
    <row r="75" spans="1:17" x14ac:dyDescent="0.2">
      <c r="A75" s="756">
        <v>1</v>
      </c>
      <c r="B75" s="91" t="s">
        <v>359</v>
      </c>
      <c r="C75" s="91" t="s">
        <v>360</v>
      </c>
      <c r="D75" s="91" t="s">
        <v>411</v>
      </c>
      <c r="E75" s="89" t="s">
        <v>24</v>
      </c>
      <c r="F75" s="109" t="s">
        <v>320</v>
      </c>
      <c r="G75" s="106"/>
      <c r="H75" s="90"/>
      <c r="I75" s="100">
        <v>325</v>
      </c>
      <c r="J75" s="100"/>
      <c r="K75" s="100"/>
      <c r="L75" s="91"/>
      <c r="M75" s="91"/>
      <c r="N75" s="91">
        <v>325</v>
      </c>
      <c r="O75" s="91">
        <f>SUM(G75:N75)</f>
        <v>650</v>
      </c>
      <c r="P75" s="748" t="s">
        <v>1506</v>
      </c>
      <c r="Q75" s="215"/>
    </row>
    <row r="76" spans="1:17" x14ac:dyDescent="0.2">
      <c r="A76" s="756">
        <v>2</v>
      </c>
      <c r="B76" s="623" t="s">
        <v>576</v>
      </c>
      <c r="C76" s="623" t="s">
        <v>38</v>
      </c>
      <c r="D76" s="623" t="s">
        <v>415</v>
      </c>
      <c r="E76" s="731" t="s">
        <v>17</v>
      </c>
      <c r="F76" s="419">
        <v>-70</v>
      </c>
      <c r="G76" s="760">
        <f>325/2</f>
        <v>162.5</v>
      </c>
      <c r="H76" s="760"/>
      <c r="I76" s="761">
        <v>0</v>
      </c>
      <c r="J76" s="762"/>
      <c r="K76" s="762"/>
      <c r="L76" s="762"/>
      <c r="M76" s="762"/>
      <c r="N76" s="328">
        <v>400</v>
      </c>
      <c r="O76" s="763">
        <f>SUM(G76:N76)</f>
        <v>562.5</v>
      </c>
      <c r="P76" s="748" t="s">
        <v>1506</v>
      </c>
      <c r="Q76" s="215"/>
    </row>
    <row r="77" spans="1:17" x14ac:dyDescent="0.2">
      <c r="A77" s="756">
        <v>3</v>
      </c>
      <c r="B77" s="273" t="s">
        <v>517</v>
      </c>
      <c r="C77" s="273" t="s">
        <v>518</v>
      </c>
      <c r="D77" s="273" t="s">
        <v>426</v>
      </c>
      <c r="E77" s="274" t="s">
        <v>58</v>
      </c>
      <c r="F77" s="106" t="s">
        <v>320</v>
      </c>
      <c r="G77" s="273">
        <v>0</v>
      </c>
      <c r="H77" s="546">
        <v>162.5</v>
      </c>
      <c r="I77" s="273">
        <v>400</v>
      </c>
      <c r="J77" s="273">
        <v>0</v>
      </c>
      <c r="K77" s="273"/>
      <c r="L77" s="273"/>
      <c r="M77" s="273"/>
      <c r="N77" s="273">
        <v>0</v>
      </c>
      <c r="O77" s="91">
        <f>(SUM(G77,I77,N77)+(LARGE((H77,J77:M77),1))+(LARGE((H77,J77:M77),2)))</f>
        <v>562.5</v>
      </c>
      <c r="P77" s="748" t="s">
        <v>1506</v>
      </c>
      <c r="Q77" s="215"/>
    </row>
    <row r="78" spans="1:17" x14ac:dyDescent="0.2">
      <c r="A78" s="669"/>
      <c r="B78" s="419" t="s">
        <v>356</v>
      </c>
      <c r="C78" s="419" t="s">
        <v>357</v>
      </c>
      <c r="D78" s="419" t="s">
        <v>412</v>
      </c>
      <c r="E78" s="428" t="s">
        <v>948</v>
      </c>
      <c r="F78" s="420">
        <v>70</v>
      </c>
      <c r="G78" s="420">
        <f>250/2</f>
        <v>125</v>
      </c>
      <c r="H78" s="430">
        <v>200</v>
      </c>
      <c r="I78" s="430"/>
      <c r="J78" s="430"/>
      <c r="K78" s="430"/>
      <c r="L78" s="430"/>
      <c r="M78" s="430"/>
      <c r="N78" s="430"/>
      <c r="O78" s="419">
        <f>SUM(G78:N78)</f>
        <v>325</v>
      </c>
      <c r="P78" s="431"/>
      <c r="Q78" s="431"/>
    </row>
    <row r="79" spans="1:17" x14ac:dyDescent="0.2">
      <c r="A79" s="665"/>
      <c r="B79" s="273" t="s">
        <v>230</v>
      </c>
      <c r="C79" s="273" t="s">
        <v>98</v>
      </c>
      <c r="D79" s="273" t="s">
        <v>541</v>
      </c>
      <c r="E79" s="274" t="s">
        <v>99</v>
      </c>
      <c r="F79" s="106" t="s">
        <v>320</v>
      </c>
      <c r="G79" s="273"/>
      <c r="H79" s="273"/>
      <c r="I79" s="273">
        <v>0</v>
      </c>
      <c r="J79" s="273"/>
      <c r="K79" s="273"/>
      <c r="L79" s="273"/>
      <c r="M79" s="273"/>
      <c r="N79" s="273">
        <v>0</v>
      </c>
      <c r="O79" s="91">
        <f>SUM(G79:N79)</f>
        <v>0</v>
      </c>
      <c r="P79" s="393"/>
      <c r="Q79" s="393"/>
    </row>
    <row r="80" spans="1:17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89" spans="2:2" x14ac:dyDescent="0.2">
      <c r="B89" s="9"/>
    </row>
    <row r="90" spans="2:2" x14ac:dyDescent="0.2">
      <c r="B90" s="9"/>
    </row>
    <row r="91" spans="2:2" x14ac:dyDescent="0.2">
      <c r="B91" s="9"/>
    </row>
    <row r="92" spans="2:2" x14ac:dyDescent="0.2">
      <c r="B92" s="9"/>
    </row>
    <row r="93" spans="2:2" x14ac:dyDescent="0.2">
      <c r="B93" s="9"/>
    </row>
    <row r="94" spans="2:2" x14ac:dyDescent="0.2">
      <c r="B94" s="9"/>
    </row>
    <row r="95" spans="2:2" x14ac:dyDescent="0.2">
      <c r="B95" s="9"/>
    </row>
    <row r="209" spans="2:2" x14ac:dyDescent="0.2">
      <c r="B209" s="11" t="s">
        <v>11</v>
      </c>
    </row>
    <row r="262" spans="2:2" x14ac:dyDescent="0.2">
      <c r="B262" s="11" t="s">
        <v>12</v>
      </c>
    </row>
  </sheetData>
  <sortState ref="A68:P73">
    <sortCondition descending="1" ref="O68:O73"/>
    <sortCondition ref="B68:B73"/>
  </sortState>
  <mergeCells count="5">
    <mergeCell ref="A1:Q2"/>
    <mergeCell ref="C7:F7"/>
    <mergeCell ref="C6:E6"/>
    <mergeCell ref="I4:J4"/>
    <mergeCell ref="C3:D3"/>
  </mergeCells>
  <phoneticPr fontId="4" type="noConversion"/>
  <pageMargins left="0.78740157499999996" right="0.78740157499999996" top="0.984251969" bottom="0.984251969" header="0.4921259845" footer="0.4921259845"/>
  <pageSetup scale="73" orientation="landscape" r:id="rId1"/>
  <headerFooter alignWithMargins="0">
    <oddHeader>&amp;LJUVÉNILES FEMMES</oddHeader>
  </headerFooter>
  <colBreaks count="1" manualBreakCount="1">
    <brk id="16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388"/>
  <sheetViews>
    <sheetView zoomScaleNormal="100" workbookViewId="0">
      <pane ySplit="12" topLeftCell="A19" activePane="bottomLeft" state="frozen"/>
      <selection activeCell="B2" sqref="B2"/>
      <selection pane="bottomLeft" activeCell="Q157" sqref="Q157"/>
    </sheetView>
  </sheetViews>
  <sheetFormatPr baseColWidth="10" defaultColWidth="11.42578125" defaultRowHeight="12.75" x14ac:dyDescent="0.2"/>
  <cols>
    <col min="1" max="1" width="4.85546875" style="615" customWidth="1"/>
    <col min="2" max="2" width="22.85546875" style="11" customWidth="1"/>
    <col min="3" max="3" width="15.42578125" style="11" customWidth="1"/>
    <col min="4" max="4" width="11.42578125" style="11"/>
    <col min="5" max="5" width="14.85546875" style="255" customWidth="1"/>
    <col min="6" max="6" width="7.42578125" style="11" customWidth="1"/>
    <col min="7" max="8" width="11.42578125" style="11"/>
    <col min="9" max="9" width="11.42578125" style="18"/>
    <col min="10" max="13" width="11.42578125" style="18" customWidth="1"/>
    <col min="14" max="14" width="11.42578125" style="11" customWidth="1"/>
    <col min="15" max="15" width="11.42578125" style="11"/>
    <col min="16" max="16" width="16.42578125" style="834" customWidth="1"/>
    <col min="17" max="17" width="18.42578125" style="209" customWidth="1"/>
    <col min="18" max="18" width="11.5703125"/>
    <col min="19" max="19" width="20.42578125" style="335" bestFit="1" customWidth="1"/>
    <col min="20" max="16384" width="11.42578125" style="11"/>
  </cols>
  <sheetData>
    <row r="1" spans="1:19" ht="12.75" customHeight="1" x14ac:dyDescent="0.2">
      <c r="A1" s="865" t="s">
        <v>817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6"/>
    </row>
    <row r="2" spans="1:19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6"/>
    </row>
    <row r="3" spans="1:19" x14ac:dyDescent="0.2">
      <c r="B3" s="69"/>
    </row>
    <row r="4" spans="1:19" x14ac:dyDescent="0.2">
      <c r="B4" s="379"/>
      <c r="C4" s="879" t="s">
        <v>776</v>
      </c>
      <c r="D4" s="879"/>
    </row>
    <row r="5" spans="1:19" x14ac:dyDescent="0.2">
      <c r="B5" s="103"/>
      <c r="C5" s="11" t="s">
        <v>176</v>
      </c>
      <c r="H5" s="95" t="s">
        <v>9</v>
      </c>
      <c r="I5" s="876" t="s">
        <v>75</v>
      </c>
      <c r="J5" s="877"/>
      <c r="K5" s="877"/>
      <c r="L5" s="877"/>
      <c r="M5" s="878"/>
    </row>
    <row r="6" spans="1:19" s="21" customFormat="1" x14ac:dyDescent="0.2">
      <c r="A6" s="459"/>
      <c r="B6" s="333"/>
      <c r="C6" s="33" t="s">
        <v>0</v>
      </c>
      <c r="D6" s="1"/>
      <c r="E6" s="263"/>
      <c r="F6" s="71"/>
      <c r="G6" s="77"/>
      <c r="H6" s="98"/>
      <c r="I6" s="68" t="s">
        <v>167</v>
      </c>
      <c r="J6" s="68"/>
      <c r="K6" s="68"/>
      <c r="L6" s="68"/>
      <c r="M6" s="6"/>
      <c r="N6" s="2"/>
      <c r="O6" s="7"/>
      <c r="P6" s="7"/>
      <c r="Q6" s="210"/>
      <c r="S6" s="368"/>
    </row>
    <row r="7" spans="1:19" s="21" customFormat="1" x14ac:dyDescent="0.2">
      <c r="A7" s="459"/>
      <c r="B7" s="159"/>
      <c r="C7" s="44" t="s">
        <v>1</v>
      </c>
      <c r="D7" s="1"/>
      <c r="E7" s="264"/>
      <c r="F7" s="72"/>
      <c r="G7" s="78"/>
      <c r="H7" s="108" t="s">
        <v>288</v>
      </c>
      <c r="I7" s="161" t="s">
        <v>92</v>
      </c>
      <c r="J7" s="161"/>
      <c r="K7" s="161"/>
      <c r="L7" s="161"/>
      <c r="M7" s="6"/>
      <c r="N7" s="2"/>
      <c r="O7" s="7"/>
      <c r="P7" s="7"/>
      <c r="Q7" s="210"/>
      <c r="S7" s="368"/>
    </row>
    <row r="8" spans="1:19" s="21" customFormat="1" x14ac:dyDescent="0.2">
      <c r="A8" s="459"/>
      <c r="B8" s="160"/>
      <c r="C8" s="53" t="s">
        <v>76</v>
      </c>
      <c r="D8" s="74"/>
      <c r="E8" s="263"/>
      <c r="F8" s="73"/>
      <c r="G8" s="5"/>
      <c r="H8" s="79"/>
      <c r="I8" s="6"/>
      <c r="J8" s="6"/>
      <c r="K8" s="6"/>
      <c r="L8" s="6"/>
      <c r="M8" s="6"/>
      <c r="N8" s="2"/>
      <c r="O8" s="7"/>
      <c r="P8" s="7"/>
      <c r="Q8" s="210"/>
      <c r="S8" s="368"/>
    </row>
    <row r="9" spans="1:19" s="21" customFormat="1" x14ac:dyDescent="0.2">
      <c r="A9" s="459"/>
      <c r="B9" s="75"/>
      <c r="C9" s="76"/>
      <c r="D9" s="76"/>
      <c r="E9" s="263"/>
      <c r="F9" s="4"/>
      <c r="G9" s="5"/>
      <c r="H9" s="39" t="s">
        <v>706</v>
      </c>
      <c r="I9" s="366">
        <v>42831</v>
      </c>
      <c r="J9" s="366"/>
      <c r="K9" s="366"/>
      <c r="L9" s="366"/>
      <c r="M9" s="6"/>
      <c r="N9" s="2"/>
      <c r="O9" s="7"/>
      <c r="P9" s="7"/>
      <c r="Q9" s="210"/>
      <c r="S9" s="368"/>
    </row>
    <row r="10" spans="1:19" s="21" customFormat="1" ht="13.5" thickBot="1" x14ac:dyDescent="0.25">
      <c r="A10" s="459"/>
      <c r="B10" s="87"/>
      <c r="C10" s="88"/>
      <c r="D10" s="88"/>
      <c r="E10" s="265"/>
      <c r="F10" s="4"/>
      <c r="G10" s="5"/>
      <c r="H10" s="3"/>
      <c r="I10" s="6"/>
      <c r="J10" s="6"/>
      <c r="K10" s="6"/>
      <c r="L10" s="6"/>
      <c r="M10" s="6"/>
      <c r="N10" s="2"/>
      <c r="O10" s="7"/>
      <c r="P10" s="7"/>
      <c r="Q10" s="210"/>
      <c r="S10" s="368"/>
    </row>
    <row r="11" spans="1:19" x14ac:dyDescent="0.2">
      <c r="A11" s="80"/>
      <c r="B11" s="80" t="s">
        <v>4</v>
      </c>
      <c r="C11" s="80" t="s">
        <v>5</v>
      </c>
      <c r="D11" s="80" t="s">
        <v>140</v>
      </c>
      <c r="E11" s="80" t="s">
        <v>6</v>
      </c>
      <c r="F11" s="148" t="s">
        <v>10</v>
      </c>
      <c r="G11" s="154" t="s">
        <v>551</v>
      </c>
      <c r="H11" s="488" t="s">
        <v>808</v>
      </c>
      <c r="I11" s="495" t="s">
        <v>238</v>
      </c>
      <c r="J11" s="488" t="s">
        <v>809</v>
      </c>
      <c r="K11" s="488" t="s">
        <v>811</v>
      </c>
      <c r="L11" s="488" t="s">
        <v>812</v>
      </c>
      <c r="M11" s="488" t="s">
        <v>813</v>
      </c>
      <c r="N11" s="497" t="s">
        <v>108</v>
      </c>
      <c r="O11" s="495" t="s">
        <v>7</v>
      </c>
      <c r="P11" s="498" t="s">
        <v>166</v>
      </c>
      <c r="Q11" s="498" t="s">
        <v>166</v>
      </c>
    </row>
    <row r="12" spans="1:19" ht="13.5" thickBot="1" x14ac:dyDescent="0.25">
      <c r="A12" s="80"/>
      <c r="B12" s="80"/>
      <c r="C12" s="80"/>
      <c r="D12" s="80" t="s">
        <v>141</v>
      </c>
      <c r="E12" s="80" t="s">
        <v>109</v>
      </c>
      <c r="F12" s="148" t="s">
        <v>110</v>
      </c>
      <c r="G12" s="154" t="s">
        <v>306</v>
      </c>
      <c r="H12" s="492" t="s">
        <v>306</v>
      </c>
      <c r="I12" s="496" t="s">
        <v>306</v>
      </c>
      <c r="J12" s="492" t="s">
        <v>306</v>
      </c>
      <c r="K12" s="492" t="s">
        <v>306</v>
      </c>
      <c r="L12" s="492" t="s">
        <v>306</v>
      </c>
      <c r="M12" s="492" t="s">
        <v>306</v>
      </c>
      <c r="N12" s="496" t="s">
        <v>306</v>
      </c>
      <c r="O12" s="496"/>
      <c r="P12" s="499"/>
      <c r="Q12" s="499"/>
    </row>
    <row r="13" spans="1:19" x14ac:dyDescent="0.2">
      <c r="A13" s="663"/>
      <c r="B13" s="81"/>
      <c r="C13" s="81"/>
      <c r="D13" s="81"/>
      <c r="E13" s="81"/>
      <c r="F13" s="82"/>
      <c r="G13" s="83"/>
      <c r="H13" s="84"/>
      <c r="I13" s="84"/>
      <c r="J13" s="84"/>
      <c r="K13" s="84"/>
      <c r="L13" s="84"/>
      <c r="M13" s="84"/>
      <c r="N13" s="81"/>
      <c r="O13" s="81"/>
      <c r="P13" s="280"/>
      <c r="Q13" s="280"/>
    </row>
    <row r="14" spans="1:19" x14ac:dyDescent="0.2">
      <c r="A14" s="769">
        <v>1</v>
      </c>
      <c r="B14" s="144" t="s">
        <v>532</v>
      </c>
      <c r="C14" s="144" t="s">
        <v>49</v>
      </c>
      <c r="D14" s="144" t="s">
        <v>559</v>
      </c>
      <c r="E14" s="145" t="s">
        <v>18</v>
      </c>
      <c r="F14" s="414" t="s">
        <v>120</v>
      </c>
      <c r="G14" s="106"/>
      <c r="H14" s="106"/>
      <c r="I14" s="100">
        <v>325</v>
      </c>
      <c r="J14" s="636"/>
      <c r="K14" s="91">
        <v>162.5</v>
      </c>
      <c r="L14" s="91"/>
      <c r="M14" s="91"/>
      <c r="N14" s="91">
        <v>325</v>
      </c>
      <c r="O14" s="91">
        <f>SUM(G14:N14)</f>
        <v>812.5</v>
      </c>
      <c r="P14" s="744" t="s">
        <v>1490</v>
      </c>
      <c r="Q14" s="744" t="s">
        <v>1551</v>
      </c>
      <c r="S14" s="11"/>
    </row>
    <row r="15" spans="1:19" x14ac:dyDescent="0.2">
      <c r="A15" s="769">
        <v>2</v>
      </c>
      <c r="B15" s="419" t="s">
        <v>1339</v>
      </c>
      <c r="C15" s="419" t="s">
        <v>65</v>
      </c>
      <c r="D15" s="419"/>
      <c r="E15" s="428" t="s">
        <v>566</v>
      </c>
      <c r="F15" s="444" t="s">
        <v>120</v>
      </c>
      <c r="G15" s="106"/>
      <c r="H15" s="106"/>
      <c r="I15" s="100"/>
      <c r="J15" s="635"/>
      <c r="K15" s="91">
        <v>200</v>
      </c>
      <c r="L15" s="620">
        <f>162.5/2</f>
        <v>81.25</v>
      </c>
      <c r="M15" s="91">
        <v>200</v>
      </c>
      <c r="N15" s="91">
        <v>400</v>
      </c>
      <c r="O15" s="91">
        <f>(SUM(G15,I15,N15)+(LARGE((H15,J15:M15),1))+(LARGE((H15,J15:M15),2)))</f>
        <v>800</v>
      </c>
      <c r="P15" s="744" t="s">
        <v>1490</v>
      </c>
      <c r="Q15" s="179"/>
      <c r="S15" s="369"/>
    </row>
    <row r="16" spans="1:19" x14ac:dyDescent="0.2">
      <c r="A16" s="769">
        <v>3</v>
      </c>
      <c r="B16" s="144" t="s">
        <v>586</v>
      </c>
      <c r="C16" s="144" t="s">
        <v>587</v>
      </c>
      <c r="D16" s="144" t="s">
        <v>555</v>
      </c>
      <c r="E16" s="145" t="s">
        <v>17</v>
      </c>
      <c r="F16" s="414" t="s">
        <v>120</v>
      </c>
      <c r="G16" s="106"/>
      <c r="H16" s="106"/>
      <c r="I16" s="100">
        <v>400</v>
      </c>
      <c r="J16" s="635"/>
      <c r="K16" s="91"/>
      <c r="L16" s="91"/>
      <c r="M16" s="91">
        <v>0</v>
      </c>
      <c r="N16" s="91">
        <v>0</v>
      </c>
      <c r="O16" s="91">
        <f>SUM(G16:N16)</f>
        <v>400</v>
      </c>
      <c r="P16" s="744" t="s">
        <v>1490</v>
      </c>
      <c r="Q16" s="179"/>
      <c r="S16" s="356"/>
    </row>
    <row r="17" spans="1:19" s="615" customFormat="1" x14ac:dyDescent="0.2">
      <c r="A17" s="475"/>
      <c r="B17" s="144" t="s">
        <v>580</v>
      </c>
      <c r="C17" s="144" t="s">
        <v>114</v>
      </c>
      <c r="D17" s="144" t="s">
        <v>581</v>
      </c>
      <c r="E17" s="145" t="s">
        <v>165</v>
      </c>
      <c r="F17" s="414" t="s">
        <v>120</v>
      </c>
      <c r="G17" s="106"/>
      <c r="H17" s="91"/>
      <c r="I17" s="106"/>
      <c r="J17" s="635"/>
      <c r="K17" s="91">
        <v>0</v>
      </c>
      <c r="L17" s="91"/>
      <c r="M17" s="91"/>
      <c r="N17" s="100"/>
      <c r="O17" s="91">
        <f>SUM(G17:N17)</f>
        <v>0</v>
      </c>
      <c r="P17" s="89"/>
      <c r="Q17" s="89"/>
      <c r="R17"/>
      <c r="S17" s="356"/>
    </row>
    <row r="18" spans="1:19" x14ac:dyDescent="0.2">
      <c r="A18" s="471"/>
      <c r="B18" s="419" t="s">
        <v>364</v>
      </c>
      <c r="C18" s="419" t="s">
        <v>185</v>
      </c>
      <c r="D18" s="419" t="s">
        <v>421</v>
      </c>
      <c r="E18" s="428" t="s">
        <v>17</v>
      </c>
      <c r="F18" s="444" t="s">
        <v>120</v>
      </c>
      <c r="G18" s="420">
        <v>0</v>
      </c>
      <c r="H18" s="420"/>
      <c r="I18" s="430"/>
      <c r="J18" s="430"/>
      <c r="K18" s="430"/>
      <c r="L18" s="430"/>
      <c r="M18" s="419"/>
      <c r="N18" s="419"/>
      <c r="O18" s="419">
        <f>SUM(G18:N18)</f>
        <v>0</v>
      </c>
      <c r="P18" s="431"/>
      <c r="Q18" s="431"/>
    </row>
    <row r="19" spans="1:19" x14ac:dyDescent="0.2">
      <c r="A19" s="314"/>
      <c r="B19" s="48"/>
      <c r="C19" s="48"/>
      <c r="D19" s="48"/>
      <c r="E19" s="134"/>
      <c r="F19" s="132"/>
      <c r="G19" s="133"/>
      <c r="H19" s="48"/>
      <c r="I19" s="48"/>
      <c r="J19" s="48"/>
      <c r="K19" s="48"/>
      <c r="L19" s="48"/>
      <c r="M19" s="48"/>
      <c r="N19" s="48"/>
      <c r="O19" s="146"/>
      <c r="P19" s="289"/>
      <c r="Q19" s="289"/>
    </row>
    <row r="20" spans="1:19" x14ac:dyDescent="0.2">
      <c r="A20" s="769">
        <v>1</v>
      </c>
      <c r="B20" s="91" t="s">
        <v>362</v>
      </c>
      <c r="C20" s="91" t="s">
        <v>363</v>
      </c>
      <c r="D20" s="91" t="s">
        <v>415</v>
      </c>
      <c r="E20" s="89" t="s">
        <v>164</v>
      </c>
      <c r="F20" s="109" t="s">
        <v>121</v>
      </c>
      <c r="G20" s="106"/>
      <c r="H20" s="106">
        <v>162.5</v>
      </c>
      <c r="I20" s="100">
        <v>400</v>
      </c>
      <c r="J20" s="91"/>
      <c r="K20" s="91"/>
      <c r="L20" s="91">
        <v>200</v>
      </c>
      <c r="M20" s="91"/>
      <c r="N20" s="421">
        <v>400</v>
      </c>
      <c r="O20" s="91">
        <f>SUM(G20:N20)</f>
        <v>1162.5</v>
      </c>
      <c r="P20" s="744" t="s">
        <v>1490</v>
      </c>
      <c r="Q20" s="179"/>
    </row>
    <row r="21" spans="1:19" s="579" customFormat="1" x14ac:dyDescent="0.2">
      <c r="A21" s="769">
        <v>2</v>
      </c>
      <c r="B21" s="91" t="s">
        <v>28</v>
      </c>
      <c r="C21" s="91" t="s">
        <v>204</v>
      </c>
      <c r="D21" s="91" t="s">
        <v>421</v>
      </c>
      <c r="E21" s="89" t="s">
        <v>15</v>
      </c>
      <c r="F21" s="109" t="s">
        <v>121</v>
      </c>
      <c r="G21" s="106"/>
      <c r="H21" s="106">
        <v>0</v>
      </c>
      <c r="I21" s="100">
        <v>250</v>
      </c>
      <c r="J21" s="91">
        <v>200</v>
      </c>
      <c r="K21" s="91"/>
      <c r="L21" s="91">
        <v>0</v>
      </c>
      <c r="M21" s="91">
        <v>200</v>
      </c>
      <c r="N21" s="91">
        <v>400</v>
      </c>
      <c r="O21" s="91">
        <f>(SUM(G21,I21,N21)+(LARGE((H21,J21:M21),1))+(LARGE((H21,J21:M21),2)))</f>
        <v>1050</v>
      </c>
      <c r="P21" s="744" t="s">
        <v>1490</v>
      </c>
      <c r="Q21" s="179"/>
      <c r="R21"/>
      <c r="S21" s="580"/>
    </row>
    <row r="22" spans="1:19" x14ac:dyDescent="0.2">
      <c r="A22" s="769">
        <v>3</v>
      </c>
      <c r="B22" s="106" t="s">
        <v>366</v>
      </c>
      <c r="C22" s="100" t="s">
        <v>261</v>
      </c>
      <c r="D22" s="91" t="s">
        <v>411</v>
      </c>
      <c r="E22" s="89" t="s">
        <v>18</v>
      </c>
      <c r="F22" s="109" t="s">
        <v>121</v>
      </c>
      <c r="G22" s="106"/>
      <c r="H22" s="106">
        <v>200</v>
      </c>
      <c r="I22" s="100">
        <v>325</v>
      </c>
      <c r="J22" s="91">
        <v>162.5</v>
      </c>
      <c r="K22" s="91"/>
      <c r="L22" s="619">
        <v>125</v>
      </c>
      <c r="M22" s="619">
        <v>162.5</v>
      </c>
      <c r="N22" s="91">
        <v>325</v>
      </c>
      <c r="O22" s="91">
        <f>(SUM(G22,I22,N22)+(LARGE((H22,J22:M22),1))+(LARGE((H22,J22:M22),2)))</f>
        <v>1012.5</v>
      </c>
      <c r="P22" s="744" t="s">
        <v>1490</v>
      </c>
      <c r="Q22" s="744" t="s">
        <v>1551</v>
      </c>
      <c r="S22" s="356"/>
    </row>
    <row r="23" spans="1:19" customFormat="1" x14ac:dyDescent="0.2">
      <c r="A23" s="471"/>
      <c r="B23" s="419" t="s">
        <v>1339</v>
      </c>
      <c r="C23" s="419" t="s">
        <v>65</v>
      </c>
      <c r="D23" s="419"/>
      <c r="E23" s="428" t="s">
        <v>566</v>
      </c>
      <c r="F23" s="444" t="s">
        <v>121</v>
      </c>
      <c r="G23" s="420"/>
      <c r="H23" s="420"/>
      <c r="I23" s="430"/>
      <c r="J23" s="715"/>
      <c r="K23" s="419">
        <f>200/2</f>
        <v>100</v>
      </c>
      <c r="L23" s="419">
        <v>162.5</v>
      </c>
      <c r="M23" s="419"/>
      <c r="N23" s="419"/>
      <c r="O23" s="419">
        <f>SUM(G23:N23)</f>
        <v>262.5</v>
      </c>
      <c r="P23" s="428"/>
      <c r="Q23" s="428"/>
      <c r="S23" s="356"/>
    </row>
    <row r="24" spans="1:19" x14ac:dyDescent="0.2">
      <c r="A24" s="660"/>
      <c r="B24" s="419" t="s">
        <v>231</v>
      </c>
      <c r="C24" s="419" t="s">
        <v>52</v>
      </c>
      <c r="D24" s="419" t="s">
        <v>407</v>
      </c>
      <c r="E24" s="428" t="s">
        <v>183</v>
      </c>
      <c r="F24" s="444" t="s">
        <v>121</v>
      </c>
      <c r="G24" s="420">
        <v>250</v>
      </c>
      <c r="H24" s="420"/>
      <c r="I24" s="430"/>
      <c r="J24" s="430"/>
      <c r="K24" s="430"/>
      <c r="L24" s="430"/>
      <c r="M24" s="419"/>
      <c r="N24" s="419"/>
      <c r="O24" s="419">
        <f>SUM(G24:N24)</f>
        <v>250</v>
      </c>
      <c r="P24" s="431"/>
      <c r="Q24" s="431"/>
    </row>
    <row r="25" spans="1:19" x14ac:dyDescent="0.2">
      <c r="A25" s="406"/>
      <c r="B25" s="144" t="s">
        <v>584</v>
      </c>
      <c r="C25" s="144" t="s">
        <v>585</v>
      </c>
      <c r="D25" s="144" t="s">
        <v>555</v>
      </c>
      <c r="E25" s="145" t="s">
        <v>525</v>
      </c>
      <c r="F25" s="414" t="s">
        <v>121</v>
      </c>
      <c r="G25" s="106"/>
      <c r="H25" s="91"/>
      <c r="I25" s="106"/>
      <c r="J25" s="91"/>
      <c r="K25" s="91"/>
      <c r="L25" s="91"/>
      <c r="M25" s="91"/>
      <c r="N25" s="100">
        <v>0</v>
      </c>
      <c r="O25" s="91">
        <f>SUM(G25:N25)</f>
        <v>0</v>
      </c>
      <c r="P25" s="179"/>
      <c r="Q25" s="179"/>
      <c r="S25" s="356"/>
    </row>
    <row r="26" spans="1:19" x14ac:dyDescent="0.2">
      <c r="A26" s="475"/>
      <c r="B26" s="91" t="s">
        <v>482</v>
      </c>
      <c r="C26" s="91" t="s">
        <v>193</v>
      </c>
      <c r="D26" s="91" t="s">
        <v>422</v>
      </c>
      <c r="E26" s="89" t="s">
        <v>164</v>
      </c>
      <c r="F26" s="109" t="s">
        <v>121</v>
      </c>
      <c r="G26" s="106"/>
      <c r="H26" s="106">
        <v>0</v>
      </c>
      <c r="I26" s="100">
        <v>0</v>
      </c>
      <c r="J26" s="91"/>
      <c r="K26" s="91"/>
      <c r="L26" s="91">
        <v>0</v>
      </c>
      <c r="M26" s="91"/>
      <c r="N26" s="91">
        <v>0</v>
      </c>
      <c r="O26" s="91">
        <f>SUM(G26:N26)</f>
        <v>0</v>
      </c>
      <c r="P26" s="179"/>
      <c r="Q26" s="179"/>
    </row>
    <row r="27" spans="1:19" x14ac:dyDescent="0.2">
      <c r="A27" s="471"/>
      <c r="B27" s="419" t="s">
        <v>757</v>
      </c>
      <c r="C27" s="419" t="s">
        <v>758</v>
      </c>
      <c r="D27" s="419" t="s">
        <v>420</v>
      </c>
      <c r="E27" s="428" t="s">
        <v>17</v>
      </c>
      <c r="F27" s="444" t="s">
        <v>121</v>
      </c>
      <c r="G27" s="420">
        <v>0</v>
      </c>
      <c r="H27" s="420"/>
      <c r="I27" s="430"/>
      <c r="J27" s="430"/>
      <c r="K27" s="430"/>
      <c r="L27" s="430"/>
      <c r="M27" s="419"/>
      <c r="N27" s="419"/>
      <c r="O27" s="419">
        <f>SUM(G27:N27)</f>
        <v>0</v>
      </c>
      <c r="P27" s="500"/>
      <c r="Q27" s="500"/>
    </row>
    <row r="28" spans="1:19" x14ac:dyDescent="0.2">
      <c r="A28" s="314"/>
      <c r="B28" s="49"/>
      <c r="C28" s="49"/>
      <c r="D28" s="49"/>
      <c r="E28" s="81"/>
      <c r="F28" s="136"/>
      <c r="G28" s="137"/>
      <c r="H28" s="49"/>
      <c r="I28" s="49"/>
      <c r="J28" s="49"/>
      <c r="K28" s="49"/>
      <c r="L28" s="49"/>
      <c r="M28" s="49"/>
      <c r="N28" s="49"/>
      <c r="O28" s="146"/>
      <c r="P28" s="289"/>
      <c r="Q28" s="289"/>
      <c r="S28" s="369"/>
    </row>
    <row r="29" spans="1:19" x14ac:dyDescent="0.2">
      <c r="A29" s="769">
        <v>1</v>
      </c>
      <c r="B29" s="91" t="s">
        <v>296</v>
      </c>
      <c r="C29" s="91" t="s">
        <v>297</v>
      </c>
      <c r="D29" s="91" t="s">
        <v>418</v>
      </c>
      <c r="E29" s="89" t="s">
        <v>17</v>
      </c>
      <c r="F29" s="109" t="s">
        <v>50</v>
      </c>
      <c r="G29" s="106">
        <v>150</v>
      </c>
      <c r="H29" s="106">
        <v>200</v>
      </c>
      <c r="I29" s="100">
        <v>150</v>
      </c>
      <c r="J29" s="100"/>
      <c r="K29" s="100">
        <v>200</v>
      </c>
      <c r="L29" s="100"/>
      <c r="M29" s="91"/>
      <c r="N29" s="91">
        <v>400</v>
      </c>
      <c r="O29" s="91">
        <f>(SUM(G29,I29,N29)+(LARGE((H29,J29:M29),1))+(LARGE((H29,J29:M29),2)))</f>
        <v>1100</v>
      </c>
      <c r="P29" s="744" t="s">
        <v>1490</v>
      </c>
      <c r="Q29" s="179"/>
    </row>
    <row r="30" spans="1:19" x14ac:dyDescent="0.2">
      <c r="A30" s="769">
        <v>2</v>
      </c>
      <c r="B30" s="106" t="s">
        <v>367</v>
      </c>
      <c r="C30" s="100" t="s">
        <v>57</v>
      </c>
      <c r="D30" s="91" t="s">
        <v>406</v>
      </c>
      <c r="E30" s="89" t="s">
        <v>17</v>
      </c>
      <c r="F30" s="109" t="s">
        <v>50</v>
      </c>
      <c r="G30" s="106"/>
      <c r="H30" s="638">
        <v>125</v>
      </c>
      <c r="I30" s="100">
        <v>0</v>
      </c>
      <c r="J30" s="100">
        <v>200</v>
      </c>
      <c r="K30" s="100">
        <v>162.5</v>
      </c>
      <c r="L30" s="100"/>
      <c r="M30" s="91"/>
      <c r="N30" s="91">
        <v>325</v>
      </c>
      <c r="O30" s="91">
        <f>(SUM(G30,I30,N30)+(LARGE((H30,J30:M30),1))+(LARGE((H30,J30:M30),2)))</f>
        <v>687.5</v>
      </c>
      <c r="P30" s="744" t="s">
        <v>1490</v>
      </c>
      <c r="Q30" s="179"/>
    </row>
    <row r="31" spans="1:19" x14ac:dyDescent="0.2">
      <c r="A31" s="769">
        <v>3</v>
      </c>
      <c r="B31" s="419" t="s">
        <v>364</v>
      </c>
      <c r="C31" s="419" t="s">
        <v>185</v>
      </c>
      <c r="D31" s="419" t="s">
        <v>421</v>
      </c>
      <c r="E31" s="428" t="s">
        <v>17</v>
      </c>
      <c r="F31" s="444" t="s">
        <v>50</v>
      </c>
      <c r="G31" s="420">
        <v>0</v>
      </c>
      <c r="H31" s="106">
        <v>162.5</v>
      </c>
      <c r="I31" s="100">
        <v>100</v>
      </c>
      <c r="J31" s="637">
        <v>100</v>
      </c>
      <c r="K31" s="637">
        <v>125</v>
      </c>
      <c r="L31" s="100"/>
      <c r="M31" s="91">
        <v>162.5</v>
      </c>
      <c r="N31" s="91">
        <v>250</v>
      </c>
      <c r="O31" s="91">
        <f>(SUM(G31,I31,N31)+(LARGE((H31,J31:M31),1))+(LARGE((H31,J31:M31),2)))</f>
        <v>675</v>
      </c>
      <c r="P31" s="744" t="s">
        <v>1490</v>
      </c>
      <c r="Q31" s="179"/>
      <c r="S31" s="369"/>
    </row>
    <row r="32" spans="1:19" s="457" customFormat="1" x14ac:dyDescent="0.2">
      <c r="A32" s="471"/>
      <c r="B32" s="419" t="s">
        <v>371</v>
      </c>
      <c r="C32" s="419" t="s">
        <v>469</v>
      </c>
      <c r="D32" s="419" t="s">
        <v>411</v>
      </c>
      <c r="E32" s="428" t="s">
        <v>24</v>
      </c>
      <c r="F32" s="444" t="s">
        <v>50</v>
      </c>
      <c r="G32" s="420">
        <v>325</v>
      </c>
      <c r="H32" s="420"/>
      <c r="I32" s="430"/>
      <c r="J32" s="430"/>
      <c r="K32" s="430"/>
      <c r="L32" s="430"/>
      <c r="M32" s="419"/>
      <c r="N32" s="419"/>
      <c r="O32" s="419">
        <f>SUBTOTAL(9,G32:N32)</f>
        <v>325</v>
      </c>
      <c r="P32" s="500"/>
      <c r="Q32" s="500"/>
      <c r="R32"/>
      <c r="S32" s="369"/>
    </row>
    <row r="33" spans="1:19" x14ac:dyDescent="0.2">
      <c r="A33" s="471"/>
      <c r="B33" s="419" t="s">
        <v>757</v>
      </c>
      <c r="C33" s="419" t="s">
        <v>758</v>
      </c>
      <c r="D33" s="419" t="s">
        <v>420</v>
      </c>
      <c r="E33" s="428" t="s">
        <v>17</v>
      </c>
      <c r="F33" s="444" t="s">
        <v>50</v>
      </c>
      <c r="G33" s="420">
        <v>0</v>
      </c>
      <c r="H33" s="420">
        <v>125</v>
      </c>
      <c r="I33" s="430"/>
      <c r="J33" s="430">
        <v>162.5</v>
      </c>
      <c r="K33" s="430"/>
      <c r="L33" s="430"/>
      <c r="M33" s="419"/>
      <c r="N33" s="419"/>
      <c r="O33" s="419">
        <f>(SUM(G33,I33,N33)+(LARGE((H33,J33:M33),1))+(LARGE((H33,J33:M33),2)))</f>
        <v>287.5</v>
      </c>
      <c r="P33" s="500"/>
      <c r="Q33" s="500"/>
    </row>
    <row r="34" spans="1:19" x14ac:dyDescent="0.2">
      <c r="A34" s="471"/>
      <c r="B34" s="419" t="s">
        <v>271</v>
      </c>
      <c r="C34" s="419" t="s">
        <v>270</v>
      </c>
      <c r="D34" s="419" t="s">
        <v>424</v>
      </c>
      <c r="E34" s="428" t="s">
        <v>292</v>
      </c>
      <c r="F34" s="444" t="s">
        <v>50</v>
      </c>
      <c r="G34" s="420">
        <v>250</v>
      </c>
      <c r="H34" s="420"/>
      <c r="I34" s="430"/>
      <c r="J34" s="430"/>
      <c r="K34" s="430"/>
      <c r="L34" s="430"/>
      <c r="M34" s="419"/>
      <c r="N34" s="419"/>
      <c r="O34" s="419">
        <f>SUBTOTAL(9,G34:N34)</f>
        <v>250</v>
      </c>
      <c r="P34" s="500"/>
      <c r="Q34" s="500"/>
      <c r="S34" s="369"/>
    </row>
    <row r="35" spans="1:19" x14ac:dyDescent="0.2">
      <c r="A35" s="471"/>
      <c r="B35" s="419" t="s">
        <v>643</v>
      </c>
      <c r="C35" s="419" t="s">
        <v>64</v>
      </c>
      <c r="D35" s="419" t="s">
        <v>409</v>
      </c>
      <c r="E35" s="428" t="s">
        <v>269</v>
      </c>
      <c r="F35" s="444" t="s">
        <v>50</v>
      </c>
      <c r="G35" s="420">
        <v>250</v>
      </c>
      <c r="H35" s="420"/>
      <c r="I35" s="430"/>
      <c r="J35" s="430"/>
      <c r="K35" s="430"/>
      <c r="L35" s="430"/>
      <c r="M35" s="419"/>
      <c r="N35" s="419"/>
      <c r="O35" s="419">
        <f>SUBTOTAL(9,G35:N35)</f>
        <v>250</v>
      </c>
      <c r="P35" s="500"/>
      <c r="Q35" s="500"/>
    </row>
    <row r="36" spans="1:19" s="457" customFormat="1" x14ac:dyDescent="0.2">
      <c r="A36" s="769">
        <v>4</v>
      </c>
      <c r="B36" s="420" t="s">
        <v>734</v>
      </c>
      <c r="C36" s="430" t="s">
        <v>735</v>
      </c>
      <c r="D36" s="419" t="s">
        <v>429</v>
      </c>
      <c r="E36" s="428" t="s">
        <v>251</v>
      </c>
      <c r="F36" s="444" t="s">
        <v>50</v>
      </c>
      <c r="G36" s="106"/>
      <c r="H36" s="106"/>
      <c r="I36" s="100">
        <v>0</v>
      </c>
      <c r="J36" s="91">
        <v>0</v>
      </c>
      <c r="K36" s="91">
        <v>0</v>
      </c>
      <c r="L36" s="91"/>
      <c r="M36" s="419">
        <v>0</v>
      </c>
      <c r="N36" s="91">
        <v>200</v>
      </c>
      <c r="O36" s="91">
        <f>(SUM(G36,I36,N36)+(LARGE((H36,J36:M36),1))+(LARGE((H36,J36:M36),2)))</f>
        <v>200</v>
      </c>
      <c r="P36" s="744" t="s">
        <v>1490</v>
      </c>
      <c r="Q36" s="179"/>
      <c r="R36"/>
      <c r="S36" s="458"/>
    </row>
    <row r="37" spans="1:19" x14ac:dyDescent="0.2">
      <c r="A37" s="475">
        <v>5</v>
      </c>
      <c r="B37" s="91" t="s">
        <v>787</v>
      </c>
      <c r="C37" s="91" t="s">
        <v>974</v>
      </c>
      <c r="D37" s="91" t="s">
        <v>411</v>
      </c>
      <c r="E37" s="89" t="s">
        <v>314</v>
      </c>
      <c r="F37" s="109" t="s">
        <v>50</v>
      </c>
      <c r="G37" s="106"/>
      <c r="H37" s="106"/>
      <c r="I37" s="100">
        <v>0</v>
      </c>
      <c r="J37" s="100">
        <v>125</v>
      </c>
      <c r="K37" s="100"/>
      <c r="L37" s="100"/>
      <c r="M37" s="91"/>
      <c r="N37" s="91"/>
      <c r="O37" s="91">
        <f>SUBTOTAL(9,G37:N37)</f>
        <v>125</v>
      </c>
      <c r="P37" s="179" t="s">
        <v>1511</v>
      </c>
      <c r="Q37" s="179" t="s">
        <v>1511</v>
      </c>
      <c r="S37" s="369"/>
    </row>
    <row r="38" spans="1:19" x14ac:dyDescent="0.2">
      <c r="A38" s="769">
        <v>5</v>
      </c>
      <c r="B38" s="144" t="s">
        <v>102</v>
      </c>
      <c r="C38" s="144" t="s">
        <v>896</v>
      </c>
      <c r="D38" s="144" t="s">
        <v>830</v>
      </c>
      <c r="E38" s="145" t="s">
        <v>58</v>
      </c>
      <c r="F38" s="414" t="s">
        <v>50</v>
      </c>
      <c r="G38" s="106"/>
      <c r="H38" s="106"/>
      <c r="I38" s="100"/>
      <c r="J38" s="91"/>
      <c r="K38" s="91"/>
      <c r="L38" s="91"/>
      <c r="M38" s="91">
        <v>125</v>
      </c>
      <c r="N38" s="91">
        <v>0</v>
      </c>
      <c r="O38" s="91">
        <f>SUM(G38:N38)</f>
        <v>125</v>
      </c>
      <c r="P38" s="744" t="s">
        <v>1490</v>
      </c>
      <c r="Q38" s="179"/>
      <c r="R38" s="173"/>
    </row>
    <row r="39" spans="1:19" x14ac:dyDescent="0.2">
      <c r="A39" s="475">
        <v>5</v>
      </c>
      <c r="B39" s="106" t="s">
        <v>1465</v>
      </c>
      <c r="C39" s="100" t="s">
        <v>49</v>
      </c>
      <c r="D39" s="91" t="s">
        <v>415</v>
      </c>
      <c r="E39" s="89" t="s">
        <v>40</v>
      </c>
      <c r="F39" s="109" t="s">
        <v>50</v>
      </c>
      <c r="G39" s="106"/>
      <c r="H39" s="106"/>
      <c r="I39" s="100"/>
      <c r="J39" s="91"/>
      <c r="K39" s="91"/>
      <c r="L39" s="91"/>
      <c r="M39" s="91">
        <v>125</v>
      </c>
      <c r="N39" s="91"/>
      <c r="O39" s="91">
        <f>SUM(G39:N39)</f>
        <v>125</v>
      </c>
      <c r="P39" s="179" t="s">
        <v>1511</v>
      </c>
      <c r="Q39" s="179" t="s">
        <v>1511</v>
      </c>
      <c r="S39" s="369"/>
    </row>
    <row r="40" spans="1:19" x14ac:dyDescent="0.2">
      <c r="A40" s="475">
        <v>8</v>
      </c>
      <c r="B40" s="91" t="s">
        <v>636</v>
      </c>
      <c r="C40" s="91" t="s">
        <v>639</v>
      </c>
      <c r="D40" s="91" t="s">
        <v>638</v>
      </c>
      <c r="E40" s="89" t="s">
        <v>17</v>
      </c>
      <c r="F40" s="109" t="s">
        <v>50</v>
      </c>
      <c r="G40" s="106"/>
      <c r="H40" s="106"/>
      <c r="I40" s="100">
        <v>100</v>
      </c>
      <c r="J40" s="100"/>
      <c r="K40" s="100"/>
      <c r="L40" s="100"/>
      <c r="M40" s="91">
        <v>0</v>
      </c>
      <c r="N40" s="91"/>
      <c r="O40" s="91">
        <f>SUBTOTAL(9,G40:N40)</f>
        <v>100</v>
      </c>
      <c r="P40" s="179" t="s">
        <v>1511</v>
      </c>
      <c r="Q40" s="179" t="s">
        <v>1511</v>
      </c>
      <c r="R40" s="173"/>
      <c r="S40" s="356"/>
    </row>
    <row r="41" spans="1:19" s="723" customFormat="1" x14ac:dyDescent="0.2">
      <c r="A41" s="475"/>
      <c r="B41" s="91" t="s">
        <v>481</v>
      </c>
      <c r="C41" s="91" t="s">
        <v>221</v>
      </c>
      <c r="D41" s="91" t="s">
        <v>406</v>
      </c>
      <c r="E41" s="89" t="s">
        <v>23</v>
      </c>
      <c r="F41" s="109" t="s">
        <v>50</v>
      </c>
      <c r="G41" s="106"/>
      <c r="H41" s="106">
        <v>0</v>
      </c>
      <c r="I41" s="100">
        <v>0</v>
      </c>
      <c r="J41" s="91"/>
      <c r="K41" s="91"/>
      <c r="L41" s="91"/>
      <c r="M41" s="91"/>
      <c r="N41" s="91"/>
      <c r="O41" s="91">
        <f>SUBTOTAL(9,G41:N41)</f>
        <v>0</v>
      </c>
      <c r="P41" s="179"/>
      <c r="Q41" s="179"/>
      <c r="R41" s="173"/>
      <c r="S41" s="356"/>
    </row>
    <row r="42" spans="1:19" s="723" customFormat="1" x14ac:dyDescent="0.2">
      <c r="A42" s="471"/>
      <c r="B42" s="420" t="s">
        <v>180</v>
      </c>
      <c r="C42" s="430" t="s">
        <v>245</v>
      </c>
      <c r="D42" s="419" t="s">
        <v>423</v>
      </c>
      <c r="E42" s="428" t="s">
        <v>34</v>
      </c>
      <c r="F42" s="444" t="s">
        <v>50</v>
      </c>
      <c r="G42" s="420"/>
      <c r="H42" s="420">
        <v>0</v>
      </c>
      <c r="I42" s="430">
        <v>0</v>
      </c>
      <c r="J42" s="419">
        <v>0</v>
      </c>
      <c r="K42" s="419">
        <v>0</v>
      </c>
      <c r="L42" s="419"/>
      <c r="M42" s="419"/>
      <c r="N42" s="419"/>
      <c r="O42" s="419">
        <f>(SUM(G42,I42,N42)+(LARGE((H42,J42:M42),1))+(LARGE((H42,J42:M42),2)))</f>
        <v>0</v>
      </c>
      <c r="P42" s="431"/>
      <c r="Q42" s="431"/>
      <c r="R42" s="173"/>
      <c r="S42" s="356"/>
    </row>
    <row r="43" spans="1:19" s="723" customFormat="1" x14ac:dyDescent="0.2">
      <c r="A43" s="475"/>
      <c r="B43" s="91" t="s">
        <v>32</v>
      </c>
      <c r="C43" s="91" t="s">
        <v>185</v>
      </c>
      <c r="D43" s="91" t="s">
        <v>427</v>
      </c>
      <c r="E43" s="89" t="s">
        <v>18</v>
      </c>
      <c r="F43" s="109" t="s">
        <v>50</v>
      </c>
      <c r="G43" s="106"/>
      <c r="H43" s="106">
        <v>0</v>
      </c>
      <c r="I43" s="100"/>
      <c r="J43" s="91"/>
      <c r="K43" s="91"/>
      <c r="L43" s="91"/>
      <c r="M43" s="91"/>
      <c r="N43" s="91"/>
      <c r="O43" s="91">
        <f>SUBTOTAL(9,G43:N43)</f>
        <v>0</v>
      </c>
      <c r="P43" s="179"/>
      <c r="Q43" s="179"/>
      <c r="R43" s="173"/>
      <c r="S43" s="356"/>
    </row>
    <row r="44" spans="1:19" s="723" customFormat="1" x14ac:dyDescent="0.2">
      <c r="A44" s="475"/>
      <c r="B44" s="106" t="s">
        <v>660</v>
      </c>
      <c r="C44" s="100" t="s">
        <v>57</v>
      </c>
      <c r="D44" s="91" t="s">
        <v>427</v>
      </c>
      <c r="E44" s="89" t="s">
        <v>570</v>
      </c>
      <c r="F44" s="109" t="s">
        <v>50</v>
      </c>
      <c r="G44" s="106"/>
      <c r="H44" s="106">
        <v>0</v>
      </c>
      <c r="I44" s="100">
        <v>0</v>
      </c>
      <c r="J44" s="91">
        <v>0</v>
      </c>
      <c r="K44" s="91">
        <v>0</v>
      </c>
      <c r="L44" s="91"/>
      <c r="M44" s="91">
        <v>0</v>
      </c>
      <c r="N44" s="91"/>
      <c r="O44" s="91">
        <f>(SUM(G44,I44,N44)+(LARGE((H44,J44:M44),1))+(LARGE((H44,J44:M44),2)))</f>
        <v>0</v>
      </c>
      <c r="P44" s="179"/>
      <c r="Q44" s="179"/>
      <c r="R44" s="173"/>
      <c r="S44" s="356"/>
    </row>
    <row r="45" spans="1:19" x14ac:dyDescent="0.2">
      <c r="A45" s="293"/>
      <c r="B45" s="419" t="s">
        <v>759</v>
      </c>
      <c r="C45" s="419" t="s">
        <v>70</v>
      </c>
      <c r="D45" s="419" t="s">
        <v>424</v>
      </c>
      <c r="E45" s="428" t="s">
        <v>253</v>
      </c>
      <c r="F45" s="444" t="s">
        <v>50</v>
      </c>
      <c r="G45" s="420"/>
      <c r="H45" s="420">
        <v>0</v>
      </c>
      <c r="I45" s="430"/>
      <c r="J45" s="430"/>
      <c r="K45" s="430"/>
      <c r="L45" s="430"/>
      <c r="M45" s="419"/>
      <c r="N45" s="91">
        <v>0</v>
      </c>
      <c r="O45" s="91">
        <f>SUBTOTAL(9,G45:N45)</f>
        <v>0</v>
      </c>
      <c r="P45" s="287"/>
      <c r="Q45" s="287"/>
    </row>
    <row r="46" spans="1:19" s="457" customFormat="1" x14ac:dyDescent="0.2">
      <c r="A46" s="475"/>
      <c r="B46" s="144" t="s">
        <v>1207</v>
      </c>
      <c r="C46" s="144" t="s">
        <v>900</v>
      </c>
      <c r="D46" s="144" t="s">
        <v>511</v>
      </c>
      <c r="E46" s="145" t="s">
        <v>874</v>
      </c>
      <c r="F46" s="414" t="s">
        <v>50</v>
      </c>
      <c r="G46" s="106"/>
      <c r="H46" s="106"/>
      <c r="I46" s="100"/>
      <c r="J46" s="91"/>
      <c r="K46" s="91"/>
      <c r="L46" s="91"/>
      <c r="M46" s="91">
        <v>0</v>
      </c>
      <c r="N46" s="91"/>
      <c r="O46" s="91">
        <f>SUM(G46:N46)</f>
        <v>0</v>
      </c>
      <c r="P46" s="179"/>
      <c r="Q46" s="179"/>
      <c r="R46"/>
      <c r="S46" s="458"/>
    </row>
    <row r="47" spans="1:19" x14ac:dyDescent="0.2">
      <c r="A47" s="475"/>
      <c r="B47" s="91" t="s">
        <v>557</v>
      </c>
      <c r="C47" s="91" t="s">
        <v>637</v>
      </c>
      <c r="D47" s="91" t="s">
        <v>638</v>
      </c>
      <c r="E47" s="89" t="s">
        <v>24</v>
      </c>
      <c r="F47" s="109" t="s">
        <v>50</v>
      </c>
      <c r="G47" s="106"/>
      <c r="H47" s="106"/>
      <c r="I47" s="100">
        <v>0</v>
      </c>
      <c r="J47" s="91"/>
      <c r="K47" s="91"/>
      <c r="L47" s="91"/>
      <c r="M47" s="91"/>
      <c r="N47" s="91">
        <v>0</v>
      </c>
      <c r="O47" s="91">
        <f>SUBTOTAL(9,G47:N47)</f>
        <v>0</v>
      </c>
      <c r="P47" s="179"/>
      <c r="Q47" s="179"/>
      <c r="R47" s="173"/>
      <c r="S47" s="11"/>
    </row>
    <row r="48" spans="1:19" x14ac:dyDescent="0.2">
      <c r="A48" s="314"/>
      <c r="B48" s="49"/>
      <c r="C48" s="49"/>
      <c r="D48" s="49"/>
      <c r="E48" s="81"/>
      <c r="F48" s="136"/>
      <c r="G48" s="137"/>
      <c r="H48" s="49"/>
      <c r="I48" s="49"/>
      <c r="J48" s="49"/>
      <c r="K48" s="49"/>
      <c r="L48" s="49"/>
      <c r="M48" s="49"/>
      <c r="N48" s="49"/>
      <c r="O48" s="146"/>
      <c r="P48" s="289"/>
      <c r="Q48" s="289"/>
      <c r="S48" s="356"/>
    </row>
    <row r="49" spans="1:19" x14ac:dyDescent="0.2">
      <c r="A49" s="769">
        <v>1</v>
      </c>
      <c r="B49" s="419" t="s">
        <v>371</v>
      </c>
      <c r="C49" s="419" t="s">
        <v>469</v>
      </c>
      <c r="D49" s="419" t="s">
        <v>411</v>
      </c>
      <c r="E49" s="428" t="s">
        <v>24</v>
      </c>
      <c r="F49" s="444" t="s">
        <v>20</v>
      </c>
      <c r="G49" s="420">
        <f>325/2</f>
        <v>162.5</v>
      </c>
      <c r="H49" s="106">
        <v>200</v>
      </c>
      <c r="I49" s="100">
        <v>250</v>
      </c>
      <c r="J49" s="100"/>
      <c r="K49" s="100">
        <v>200</v>
      </c>
      <c r="L49" s="100"/>
      <c r="M49" s="91"/>
      <c r="N49" s="91">
        <v>325</v>
      </c>
      <c r="O49" s="91">
        <f>(SUM(G49,I49,N49)+(LARGE((H49,J49:M49),1))+(LARGE((H49,J49:M49),2)))</f>
        <v>1137.5</v>
      </c>
      <c r="P49" s="744" t="s">
        <v>1490</v>
      </c>
      <c r="Q49" s="179"/>
    </row>
    <row r="50" spans="1:19" x14ac:dyDescent="0.2">
      <c r="A50" s="769">
        <v>2</v>
      </c>
      <c r="B50" s="419" t="s">
        <v>271</v>
      </c>
      <c r="C50" s="419" t="s">
        <v>270</v>
      </c>
      <c r="D50" s="419" t="s">
        <v>424</v>
      </c>
      <c r="E50" s="428" t="s">
        <v>292</v>
      </c>
      <c r="F50" s="444" t="s">
        <v>20</v>
      </c>
      <c r="G50" s="420">
        <f>250/2</f>
        <v>125</v>
      </c>
      <c r="H50" s="106"/>
      <c r="I50" s="100">
        <v>325</v>
      </c>
      <c r="J50" s="100"/>
      <c r="K50" s="100"/>
      <c r="L50" s="100"/>
      <c r="M50" s="419">
        <f>200/2</f>
        <v>100</v>
      </c>
      <c r="N50" s="91">
        <v>400</v>
      </c>
      <c r="O50" s="91">
        <f>SUM(G50:N50)</f>
        <v>950</v>
      </c>
      <c r="P50" s="744" t="s">
        <v>1490</v>
      </c>
      <c r="Q50" s="179"/>
    </row>
    <row r="51" spans="1:19" x14ac:dyDescent="0.2">
      <c r="A51" s="769">
        <v>3</v>
      </c>
      <c r="B51" s="419" t="s">
        <v>643</v>
      </c>
      <c r="C51" s="419" t="s">
        <v>64</v>
      </c>
      <c r="D51" s="419" t="s">
        <v>409</v>
      </c>
      <c r="E51" s="428" t="s">
        <v>269</v>
      </c>
      <c r="F51" s="444" t="s">
        <v>20</v>
      </c>
      <c r="G51" s="420">
        <f>250/2</f>
        <v>125</v>
      </c>
      <c r="H51" s="106">
        <v>162.5</v>
      </c>
      <c r="I51" s="100">
        <v>100</v>
      </c>
      <c r="J51" s="100">
        <v>125</v>
      </c>
      <c r="K51" s="637">
        <v>100</v>
      </c>
      <c r="L51" s="100"/>
      <c r="M51" s="619">
        <v>125</v>
      </c>
      <c r="N51" s="91">
        <v>400</v>
      </c>
      <c r="O51" s="91">
        <f>(SUM(G51,I51,N51)+(LARGE((H51,J51:M51),1))+(LARGE((H51,J51:M51),2)))</f>
        <v>912.5</v>
      </c>
      <c r="P51" s="744" t="s">
        <v>1490</v>
      </c>
      <c r="Q51" s="744" t="s">
        <v>1551</v>
      </c>
    </row>
    <row r="52" spans="1:19" x14ac:dyDescent="0.2">
      <c r="A52" s="769">
        <v>4</v>
      </c>
      <c r="B52" s="91" t="s">
        <v>335</v>
      </c>
      <c r="C52" s="91" t="s">
        <v>21</v>
      </c>
      <c r="D52" s="91" t="s">
        <v>423</v>
      </c>
      <c r="E52" s="89" t="s">
        <v>23</v>
      </c>
      <c r="F52" s="109" t="s">
        <v>20</v>
      </c>
      <c r="G52" s="106"/>
      <c r="H52" s="638">
        <v>75</v>
      </c>
      <c r="I52" s="100">
        <v>0</v>
      </c>
      <c r="J52" s="91">
        <v>200</v>
      </c>
      <c r="K52" s="91">
        <v>162.5</v>
      </c>
      <c r="L52" s="91"/>
      <c r="M52" s="91"/>
      <c r="N52" s="91">
        <v>250</v>
      </c>
      <c r="O52" s="91">
        <f>(SUM(G52,I52,N52)+(LARGE((H52,J52:M52),1))+(LARGE((H52,J52:M52),2)))</f>
        <v>612.5</v>
      </c>
      <c r="P52" s="744" t="s">
        <v>1490</v>
      </c>
      <c r="Q52" s="179"/>
    </row>
    <row r="53" spans="1:19" x14ac:dyDescent="0.2">
      <c r="A53" s="769">
        <v>5</v>
      </c>
      <c r="B53" s="419" t="s">
        <v>231</v>
      </c>
      <c r="C53" s="419" t="s">
        <v>52</v>
      </c>
      <c r="D53" s="419" t="s">
        <v>407</v>
      </c>
      <c r="E53" s="428" t="s">
        <v>183</v>
      </c>
      <c r="F53" s="444" t="s">
        <v>20</v>
      </c>
      <c r="G53" s="420">
        <f>250/2</f>
        <v>125</v>
      </c>
      <c r="H53" s="106">
        <v>125</v>
      </c>
      <c r="I53" s="100">
        <v>0</v>
      </c>
      <c r="J53" s="100"/>
      <c r="K53" s="100">
        <v>0</v>
      </c>
      <c r="L53" s="100">
        <v>200</v>
      </c>
      <c r="M53" s="91">
        <v>162.5</v>
      </c>
      <c r="N53" s="91">
        <v>0</v>
      </c>
      <c r="O53" s="91">
        <f>(SUM(G53,I53,N53)+(LARGE((H53,J53:M53),1))+(LARGE((H53,J53:M53),2)))</f>
        <v>487.5</v>
      </c>
      <c r="P53" s="744" t="s">
        <v>1490</v>
      </c>
      <c r="Q53" s="179"/>
    </row>
    <row r="54" spans="1:19" x14ac:dyDescent="0.2">
      <c r="A54" s="475">
        <v>6</v>
      </c>
      <c r="B54" s="91" t="s">
        <v>483</v>
      </c>
      <c r="C54" s="91" t="s">
        <v>484</v>
      </c>
      <c r="D54" s="91" t="s">
        <v>411</v>
      </c>
      <c r="E54" s="89" t="s">
        <v>17</v>
      </c>
      <c r="F54" s="109" t="s">
        <v>20</v>
      </c>
      <c r="G54" s="106"/>
      <c r="H54" s="638">
        <v>75</v>
      </c>
      <c r="I54" s="100">
        <v>0</v>
      </c>
      <c r="J54" s="619">
        <v>100</v>
      </c>
      <c r="K54" s="91">
        <v>125</v>
      </c>
      <c r="L54" s="91"/>
      <c r="M54" s="91">
        <v>125</v>
      </c>
      <c r="N54" s="91">
        <v>200</v>
      </c>
      <c r="O54" s="91">
        <f>(SUM(G54,I54,N54)+(LARGE((H54,J54:M54),1))+(LARGE((H54,J54:M54),2)))</f>
        <v>450</v>
      </c>
      <c r="P54" s="179" t="s">
        <v>1491</v>
      </c>
      <c r="Q54" s="179" t="s">
        <v>1491</v>
      </c>
    </row>
    <row r="55" spans="1:19" x14ac:dyDescent="0.2">
      <c r="A55" s="475">
        <v>7</v>
      </c>
      <c r="B55" s="91" t="s">
        <v>975</v>
      </c>
      <c r="C55" s="91" t="s">
        <v>83</v>
      </c>
      <c r="D55" s="91" t="s">
        <v>645</v>
      </c>
      <c r="E55" s="89" t="s">
        <v>58</v>
      </c>
      <c r="F55" s="109" t="s">
        <v>20</v>
      </c>
      <c r="G55" s="106"/>
      <c r="H55" s="106">
        <v>0</v>
      </c>
      <c r="I55" s="100">
        <v>0</v>
      </c>
      <c r="J55" s="91">
        <v>162.5</v>
      </c>
      <c r="K55" s="91"/>
      <c r="L55" s="91">
        <v>162.5</v>
      </c>
      <c r="M55" s="91">
        <v>0</v>
      </c>
      <c r="N55" s="91">
        <v>0</v>
      </c>
      <c r="O55" s="91">
        <f>(SUM(G55,I55,N55)+(LARGE((H55,J55:M55),1))+(LARGE((H55,J55:M55),2)))</f>
        <v>325</v>
      </c>
      <c r="P55" s="179" t="s">
        <v>1492</v>
      </c>
      <c r="Q55" s="179" t="s">
        <v>1492</v>
      </c>
    </row>
    <row r="56" spans="1:19" x14ac:dyDescent="0.2">
      <c r="A56" s="471"/>
      <c r="B56" s="419" t="s">
        <v>170</v>
      </c>
      <c r="C56" s="419" t="s">
        <v>273</v>
      </c>
      <c r="D56" s="419" t="s">
        <v>409</v>
      </c>
      <c r="E56" s="428" t="s">
        <v>274</v>
      </c>
      <c r="F56" s="444" t="s">
        <v>20</v>
      </c>
      <c r="G56" s="420">
        <v>325</v>
      </c>
      <c r="H56" s="420"/>
      <c r="I56" s="430"/>
      <c r="J56" s="430"/>
      <c r="K56" s="430"/>
      <c r="L56" s="430"/>
      <c r="M56" s="419"/>
      <c r="N56" s="419"/>
      <c r="O56" s="419">
        <f>SUBTOTAL(9,G56:N56)</f>
        <v>325</v>
      </c>
      <c r="P56" s="500"/>
      <c r="Q56" s="500"/>
    </row>
    <row r="57" spans="1:19" x14ac:dyDescent="0.2">
      <c r="A57" s="293">
        <v>8</v>
      </c>
      <c r="B57" s="419" t="s">
        <v>757</v>
      </c>
      <c r="C57" s="419" t="s">
        <v>758</v>
      </c>
      <c r="D57" s="419" t="s">
        <v>420</v>
      </c>
      <c r="E57" s="428" t="s">
        <v>17</v>
      </c>
      <c r="F57" s="444" t="s">
        <v>50</v>
      </c>
      <c r="G57" s="420">
        <v>0</v>
      </c>
      <c r="H57" s="639">
        <f>125/2</f>
        <v>62.5</v>
      </c>
      <c r="I57" s="430"/>
      <c r="J57" s="430">
        <f>162.5/2</f>
        <v>81.25</v>
      </c>
      <c r="K57" s="430"/>
      <c r="L57" s="430"/>
      <c r="M57" s="91">
        <v>200</v>
      </c>
      <c r="N57" s="91">
        <v>0</v>
      </c>
      <c r="O57" s="91">
        <f>(SUM(G57,I57,N57)+(LARGE((H57,J57:M57),1))+(LARGE((H57,J57:M57),2)))</f>
        <v>281.25</v>
      </c>
      <c r="P57" s="287"/>
      <c r="Q57" s="287"/>
    </row>
    <row r="58" spans="1:19" x14ac:dyDescent="0.2">
      <c r="A58" s="475">
        <v>9</v>
      </c>
      <c r="B58" s="144" t="s">
        <v>609</v>
      </c>
      <c r="C58" s="144" t="s">
        <v>193</v>
      </c>
      <c r="D58" s="144" t="s">
        <v>610</v>
      </c>
      <c r="E58" s="145" t="s">
        <v>525</v>
      </c>
      <c r="F58" s="503" t="s">
        <v>20</v>
      </c>
      <c r="G58" s="106"/>
      <c r="H58" s="100"/>
      <c r="I58" s="100"/>
      <c r="J58" s="100"/>
      <c r="K58" s="100">
        <v>0</v>
      </c>
      <c r="L58" s="100"/>
      <c r="M58" s="100"/>
      <c r="N58" s="91">
        <v>200</v>
      </c>
      <c r="O58" s="91">
        <f>SUM(G58:N58)</f>
        <v>200</v>
      </c>
      <c r="P58" s="179"/>
      <c r="Q58" s="179"/>
    </row>
    <row r="59" spans="1:19" x14ac:dyDescent="0.2">
      <c r="A59" s="475">
        <v>10</v>
      </c>
      <c r="B59" s="91" t="s">
        <v>601</v>
      </c>
      <c r="C59" s="91" t="s">
        <v>207</v>
      </c>
      <c r="D59" s="91" t="s">
        <v>406</v>
      </c>
      <c r="E59" s="89" t="s">
        <v>528</v>
      </c>
      <c r="F59" s="109" t="s">
        <v>20</v>
      </c>
      <c r="G59" s="106"/>
      <c r="H59" s="106"/>
      <c r="I59" s="100">
        <v>0</v>
      </c>
      <c r="J59" s="91"/>
      <c r="K59" s="91"/>
      <c r="L59" s="91">
        <v>125</v>
      </c>
      <c r="M59" s="91"/>
      <c r="N59" s="91"/>
      <c r="O59" s="91">
        <f>SUBTOTAL(9,G59:N59)</f>
        <v>125</v>
      </c>
      <c r="P59" s="179" t="s">
        <v>1511</v>
      </c>
      <c r="Q59" s="179" t="s">
        <v>1511</v>
      </c>
    </row>
    <row r="60" spans="1:19" x14ac:dyDescent="0.2">
      <c r="A60" s="475">
        <v>10</v>
      </c>
      <c r="B60" s="91" t="s">
        <v>760</v>
      </c>
      <c r="C60" s="91" t="s">
        <v>761</v>
      </c>
      <c r="D60" s="91" t="s">
        <v>651</v>
      </c>
      <c r="E60" s="89" t="s">
        <v>824</v>
      </c>
      <c r="F60" s="135" t="s">
        <v>20</v>
      </c>
      <c r="G60" s="106"/>
      <c r="H60" s="106">
        <v>0</v>
      </c>
      <c r="I60" s="91"/>
      <c r="J60" s="91"/>
      <c r="K60" s="91"/>
      <c r="L60" s="91">
        <v>125</v>
      </c>
      <c r="M60" s="91"/>
      <c r="N60" s="91"/>
      <c r="O60" s="91">
        <f>SUBTOTAL(9,G60:N60)</f>
        <v>125</v>
      </c>
      <c r="P60" s="179" t="s">
        <v>1511</v>
      </c>
      <c r="Q60" s="179" t="s">
        <v>1511</v>
      </c>
    </row>
    <row r="61" spans="1:19" x14ac:dyDescent="0.2">
      <c r="A61" s="475">
        <v>12</v>
      </c>
      <c r="B61" s="91" t="s">
        <v>641</v>
      </c>
      <c r="C61" s="91" t="s">
        <v>64</v>
      </c>
      <c r="D61" s="91" t="s">
        <v>407</v>
      </c>
      <c r="E61" s="89" t="s">
        <v>183</v>
      </c>
      <c r="F61" s="109" t="s">
        <v>20</v>
      </c>
      <c r="G61" s="106">
        <v>0</v>
      </c>
      <c r="H61" s="106">
        <v>100</v>
      </c>
      <c r="I61" s="100">
        <v>0</v>
      </c>
      <c r="J61" s="100"/>
      <c r="K61" s="100"/>
      <c r="L61" s="100"/>
      <c r="M61" s="91"/>
      <c r="N61" s="91"/>
      <c r="O61" s="91">
        <f>SUBTOTAL(9,G61:N61)</f>
        <v>100</v>
      </c>
      <c r="P61" s="179" t="s">
        <v>1511</v>
      </c>
      <c r="Q61" s="179" t="s">
        <v>1511</v>
      </c>
    </row>
    <row r="62" spans="1:19" x14ac:dyDescent="0.2">
      <c r="A62" s="293">
        <v>13</v>
      </c>
      <c r="B62" s="420" t="s">
        <v>180</v>
      </c>
      <c r="C62" s="430" t="s">
        <v>245</v>
      </c>
      <c r="D62" s="419" t="s">
        <v>423</v>
      </c>
      <c r="E62" s="428" t="s">
        <v>34</v>
      </c>
      <c r="F62" s="444" t="s">
        <v>20</v>
      </c>
      <c r="G62" s="420"/>
      <c r="H62" s="420">
        <v>0</v>
      </c>
      <c r="I62" s="430">
        <v>0</v>
      </c>
      <c r="J62" s="419">
        <v>0</v>
      </c>
      <c r="K62" s="419">
        <v>0</v>
      </c>
      <c r="L62" s="91">
        <v>0</v>
      </c>
      <c r="M62" s="91">
        <v>75</v>
      </c>
      <c r="N62" s="91">
        <v>0</v>
      </c>
      <c r="O62" s="91">
        <f>(SUM(G62,I62,N62)+(LARGE((H62,J62:M62),1))+(LARGE((H62,J62:M62),2)))</f>
        <v>75</v>
      </c>
      <c r="P62" s="179"/>
      <c r="Q62" s="179"/>
    </row>
    <row r="63" spans="1:19" s="615" customFormat="1" x14ac:dyDescent="0.2">
      <c r="A63" s="471"/>
      <c r="B63" s="419" t="s">
        <v>746</v>
      </c>
      <c r="C63" s="419" t="s">
        <v>73</v>
      </c>
      <c r="D63" s="419" t="s">
        <v>417</v>
      </c>
      <c r="E63" s="428" t="s">
        <v>130</v>
      </c>
      <c r="F63" s="444" t="s">
        <v>20</v>
      </c>
      <c r="G63" s="420"/>
      <c r="H63" s="420"/>
      <c r="I63" s="430">
        <v>0</v>
      </c>
      <c r="J63" s="419">
        <v>0</v>
      </c>
      <c r="K63" s="419"/>
      <c r="L63" s="419"/>
      <c r="M63" s="419"/>
      <c r="N63" s="419"/>
      <c r="O63" s="419">
        <f>SUBTOTAL(9,G63:N63)</f>
        <v>0</v>
      </c>
      <c r="P63" s="431"/>
      <c r="Q63" s="431"/>
      <c r="R63"/>
      <c r="S63" s="616"/>
    </row>
    <row r="64" spans="1:19" s="615" customFormat="1" x14ac:dyDescent="0.2">
      <c r="A64" s="475"/>
      <c r="B64" s="91" t="s">
        <v>1513</v>
      </c>
      <c r="C64" s="91" t="s">
        <v>1514</v>
      </c>
      <c r="D64" s="421"/>
      <c r="E64" s="89" t="s">
        <v>525</v>
      </c>
      <c r="F64" s="135" t="s">
        <v>20</v>
      </c>
      <c r="G64" s="106"/>
      <c r="H64" s="100"/>
      <c r="I64" s="100"/>
      <c r="J64" s="100"/>
      <c r="K64" s="100"/>
      <c r="L64" s="100"/>
      <c r="M64" s="100"/>
      <c r="N64" s="91">
        <v>0</v>
      </c>
      <c r="O64" s="91">
        <f>SUBTOTAL(9,G64:N64)</f>
        <v>0</v>
      </c>
      <c r="P64" s="179"/>
      <c r="Q64" s="179"/>
      <c r="R64"/>
      <c r="S64" s="616"/>
    </row>
    <row r="65" spans="1:19" x14ac:dyDescent="0.2">
      <c r="A65" s="471"/>
      <c r="B65" s="419" t="s">
        <v>370</v>
      </c>
      <c r="C65" s="419" t="s">
        <v>57</v>
      </c>
      <c r="D65" s="419" t="s">
        <v>415</v>
      </c>
      <c r="E65" s="428" t="s">
        <v>251</v>
      </c>
      <c r="F65" s="444" t="s">
        <v>20</v>
      </c>
      <c r="G65" s="420">
        <v>0</v>
      </c>
      <c r="H65" s="420"/>
      <c r="I65" s="430"/>
      <c r="J65" s="430"/>
      <c r="K65" s="430"/>
      <c r="L65" s="430"/>
      <c r="M65" s="419"/>
      <c r="N65" s="419"/>
      <c r="O65" s="419">
        <f>SUBTOTAL(9,G65:N65)</f>
        <v>0</v>
      </c>
      <c r="P65" s="500"/>
      <c r="Q65" s="500"/>
    </row>
    <row r="66" spans="1:19" x14ac:dyDescent="0.2">
      <c r="A66" s="475"/>
      <c r="B66" s="91" t="s">
        <v>976</v>
      </c>
      <c r="C66" s="91" t="s">
        <v>276</v>
      </c>
      <c r="D66" s="91" t="s">
        <v>423</v>
      </c>
      <c r="E66" s="89" t="s">
        <v>1205</v>
      </c>
      <c r="F66" s="109" t="s">
        <v>20</v>
      </c>
      <c r="G66" s="106"/>
      <c r="H66" s="106">
        <v>0</v>
      </c>
      <c r="I66" s="100">
        <v>0</v>
      </c>
      <c r="J66" s="100">
        <v>0</v>
      </c>
      <c r="K66" s="100"/>
      <c r="L66" s="100"/>
      <c r="M66" s="91">
        <v>0</v>
      </c>
      <c r="N66" s="91">
        <v>0</v>
      </c>
      <c r="O66" s="91">
        <f>(SUM(G66,I66,N66)+(LARGE((H66,J66:M66),1))+(LARGE((H66,J66:M66),2)))</f>
        <v>0</v>
      </c>
      <c r="P66" s="287"/>
      <c r="Q66" s="287"/>
    </row>
    <row r="67" spans="1:19" x14ac:dyDescent="0.2">
      <c r="A67" s="475"/>
      <c r="B67" s="91" t="s">
        <v>1364</v>
      </c>
      <c r="C67" s="91" t="s">
        <v>1365</v>
      </c>
      <c r="D67" s="91" t="s">
        <v>429</v>
      </c>
      <c r="E67" s="89" t="s">
        <v>248</v>
      </c>
      <c r="F67" s="135" t="s">
        <v>20</v>
      </c>
      <c r="G67" s="106"/>
      <c r="H67" s="100"/>
      <c r="I67" s="100"/>
      <c r="J67" s="100"/>
      <c r="K67" s="100">
        <v>0</v>
      </c>
      <c r="L67" s="100"/>
      <c r="M67" s="100"/>
      <c r="N67" s="91">
        <v>0</v>
      </c>
      <c r="O67" s="91">
        <f>SUM(G67:N67)</f>
        <v>0</v>
      </c>
      <c r="P67" s="179"/>
      <c r="Q67" s="179"/>
    </row>
    <row r="68" spans="1:19" s="741" customFormat="1" x14ac:dyDescent="0.2">
      <c r="A68" s="475"/>
      <c r="B68" s="91" t="s">
        <v>987</v>
      </c>
      <c r="C68" s="91" t="s">
        <v>57</v>
      </c>
      <c r="D68" s="91" t="s">
        <v>1180</v>
      </c>
      <c r="E68" s="89" t="s">
        <v>919</v>
      </c>
      <c r="F68" s="109" t="s">
        <v>20</v>
      </c>
      <c r="G68" s="106"/>
      <c r="H68" s="106">
        <v>0</v>
      </c>
      <c r="I68" s="100"/>
      <c r="J68" s="91"/>
      <c r="K68" s="91"/>
      <c r="L68" s="91">
        <v>0</v>
      </c>
      <c r="M68" s="91">
        <v>0</v>
      </c>
      <c r="N68" s="91"/>
      <c r="O68" s="91">
        <f>SUBTOTAL(9,G68:N68)</f>
        <v>0</v>
      </c>
      <c r="P68" s="179"/>
      <c r="Q68" s="179"/>
      <c r="R68"/>
      <c r="S68" s="742"/>
    </row>
    <row r="69" spans="1:19" s="741" customFormat="1" x14ac:dyDescent="0.2">
      <c r="A69" s="475"/>
      <c r="B69" s="91" t="s">
        <v>56</v>
      </c>
      <c r="C69" s="91" t="s">
        <v>648</v>
      </c>
      <c r="D69" s="91" t="s">
        <v>638</v>
      </c>
      <c r="E69" s="89" t="s">
        <v>168</v>
      </c>
      <c r="F69" s="135" t="s">
        <v>20</v>
      </c>
      <c r="G69" s="106">
        <v>0</v>
      </c>
      <c r="H69" s="100"/>
      <c r="I69" s="100"/>
      <c r="J69" s="100"/>
      <c r="K69" s="100"/>
      <c r="L69" s="100"/>
      <c r="M69" s="100"/>
      <c r="N69" s="91"/>
      <c r="O69" s="91">
        <f>SUBTOTAL(9,G69:N69)</f>
        <v>0</v>
      </c>
      <c r="P69" s="179"/>
      <c r="Q69" s="179"/>
      <c r="R69"/>
      <c r="S69" s="742"/>
    </row>
    <row r="70" spans="1:19" x14ac:dyDescent="0.2">
      <c r="A70" s="475"/>
      <c r="B70" s="91" t="s">
        <v>576</v>
      </c>
      <c r="C70" s="91" t="s">
        <v>762</v>
      </c>
      <c r="D70" s="91" t="s">
        <v>629</v>
      </c>
      <c r="E70" s="89" t="s">
        <v>99</v>
      </c>
      <c r="F70" s="109" t="s">
        <v>20</v>
      </c>
      <c r="G70" s="106"/>
      <c r="H70" s="106">
        <v>0</v>
      </c>
      <c r="I70" s="100">
        <v>0</v>
      </c>
      <c r="J70" s="91"/>
      <c r="K70" s="91"/>
      <c r="L70" s="91"/>
      <c r="M70" s="91"/>
      <c r="N70" s="91">
        <v>0</v>
      </c>
      <c r="O70" s="91">
        <f>SUBTOTAL(9,G70:N70)</f>
        <v>0</v>
      </c>
      <c r="P70" s="179"/>
      <c r="Q70" s="179"/>
    </row>
    <row r="71" spans="1:19" x14ac:dyDescent="0.2">
      <c r="A71" s="471"/>
      <c r="B71" s="419" t="s">
        <v>759</v>
      </c>
      <c r="C71" s="419" t="s">
        <v>70</v>
      </c>
      <c r="D71" s="419" t="s">
        <v>424</v>
      </c>
      <c r="E71" s="428" t="s">
        <v>253</v>
      </c>
      <c r="F71" s="444" t="s">
        <v>20</v>
      </c>
      <c r="G71" s="420"/>
      <c r="H71" s="420">
        <v>0</v>
      </c>
      <c r="I71" s="430"/>
      <c r="J71" s="430"/>
      <c r="K71" s="430"/>
      <c r="L71" s="430"/>
      <c r="M71" s="419"/>
      <c r="N71" s="419"/>
      <c r="O71" s="419">
        <f>SUBTOTAL(9,G71:N71)</f>
        <v>0</v>
      </c>
      <c r="P71" s="500"/>
      <c r="Q71" s="500"/>
    </row>
    <row r="72" spans="1:19" x14ac:dyDescent="0.2">
      <c r="A72" s="475"/>
      <c r="B72" s="91" t="s">
        <v>1517</v>
      </c>
      <c r="C72" s="91" t="s">
        <v>1518</v>
      </c>
      <c r="D72" s="421"/>
      <c r="E72" s="89" t="s">
        <v>1519</v>
      </c>
      <c r="F72" s="135" t="s">
        <v>20</v>
      </c>
      <c r="G72" s="106"/>
      <c r="H72" s="100"/>
      <c r="I72" s="100"/>
      <c r="J72" s="100"/>
      <c r="K72" s="100"/>
      <c r="L72" s="100"/>
      <c r="M72" s="100"/>
      <c r="N72" s="91">
        <v>0</v>
      </c>
      <c r="O72" s="91">
        <f>SUBTOTAL(9,G72:N72)</f>
        <v>0</v>
      </c>
      <c r="P72" s="179"/>
      <c r="Q72" s="179"/>
    </row>
    <row r="73" spans="1:19" x14ac:dyDescent="0.2">
      <c r="A73" s="471"/>
      <c r="B73" s="420" t="s">
        <v>734</v>
      </c>
      <c r="C73" s="430" t="s">
        <v>735</v>
      </c>
      <c r="D73" s="419" t="s">
        <v>429</v>
      </c>
      <c r="E73" s="428" t="s">
        <v>251</v>
      </c>
      <c r="F73" s="444" t="s">
        <v>20</v>
      </c>
      <c r="G73" s="420"/>
      <c r="H73" s="420"/>
      <c r="I73" s="430">
        <v>0</v>
      </c>
      <c r="J73" s="419">
        <v>0</v>
      </c>
      <c r="K73" s="419">
        <v>0</v>
      </c>
      <c r="L73" s="419"/>
      <c r="M73" s="419">
        <v>0</v>
      </c>
      <c r="N73" s="419"/>
      <c r="O73" s="419">
        <f>(SUM(G73,I73,N73)+(LARGE((H73,J73:M73),1))+(LARGE((H73,J73:M73),2)))</f>
        <v>0</v>
      </c>
      <c r="P73" s="431"/>
      <c r="Q73" s="431"/>
    </row>
    <row r="74" spans="1:19" s="579" customFormat="1" x14ac:dyDescent="0.2">
      <c r="A74" s="475"/>
      <c r="B74" s="91" t="s">
        <v>519</v>
      </c>
      <c r="C74" s="91" t="s">
        <v>520</v>
      </c>
      <c r="D74" s="91" t="s">
        <v>417</v>
      </c>
      <c r="E74" s="89" t="s">
        <v>19</v>
      </c>
      <c r="F74" s="109" t="s">
        <v>20</v>
      </c>
      <c r="G74" s="106"/>
      <c r="H74" s="106">
        <v>0</v>
      </c>
      <c r="I74" s="100">
        <v>0</v>
      </c>
      <c r="J74" s="91">
        <v>0</v>
      </c>
      <c r="K74" s="91">
        <v>0</v>
      </c>
      <c r="L74" s="91"/>
      <c r="M74" s="91"/>
      <c r="N74" s="91"/>
      <c r="O74" s="91">
        <f>(SUM(G74,I74,N74)+(LARGE((H74,J74:M74),1))+(LARGE((H74,J74:M74),2)))</f>
        <v>0</v>
      </c>
      <c r="P74" s="179"/>
      <c r="Q74" s="179"/>
      <c r="R74"/>
      <c r="S74" s="580"/>
    </row>
    <row r="75" spans="1:19" s="579" customFormat="1" x14ac:dyDescent="0.2">
      <c r="A75" s="314"/>
      <c r="B75" s="49"/>
      <c r="C75" s="49"/>
      <c r="D75" s="49"/>
      <c r="E75" s="81"/>
      <c r="F75" s="136"/>
      <c r="G75" s="137"/>
      <c r="H75" s="49"/>
      <c r="I75" s="49"/>
      <c r="J75" s="49"/>
      <c r="K75" s="49"/>
      <c r="L75" s="49"/>
      <c r="M75" s="49"/>
      <c r="N75" s="49"/>
      <c r="O75" s="146"/>
      <c r="P75" s="289"/>
      <c r="Q75" s="289"/>
      <c r="R75"/>
      <c r="S75" s="580"/>
    </row>
    <row r="76" spans="1:19" s="579" customFormat="1" x14ac:dyDescent="0.2">
      <c r="A76" s="769">
        <v>1</v>
      </c>
      <c r="B76" s="91" t="s">
        <v>527</v>
      </c>
      <c r="C76" s="91" t="s">
        <v>272</v>
      </c>
      <c r="D76" s="91" t="s">
        <v>425</v>
      </c>
      <c r="E76" s="89" t="s">
        <v>17</v>
      </c>
      <c r="F76" s="109" t="s">
        <v>51</v>
      </c>
      <c r="G76" s="106">
        <v>100</v>
      </c>
      <c r="H76" s="106">
        <v>200</v>
      </c>
      <c r="I76" s="100">
        <v>325</v>
      </c>
      <c r="J76" s="100"/>
      <c r="K76" s="100"/>
      <c r="L76" s="100"/>
      <c r="M76" s="91"/>
      <c r="N76" s="91">
        <v>325</v>
      </c>
      <c r="O76" s="91">
        <f>SUBTOTAL(9,G76:N76)</f>
        <v>950</v>
      </c>
      <c r="P76" s="744" t="s">
        <v>1490</v>
      </c>
      <c r="Q76" s="179"/>
      <c r="R76"/>
      <c r="S76" s="580"/>
    </row>
    <row r="77" spans="1:19" s="579" customFormat="1" x14ac:dyDescent="0.2">
      <c r="A77" s="769">
        <v>2</v>
      </c>
      <c r="B77" s="419" t="s">
        <v>170</v>
      </c>
      <c r="C77" s="419" t="s">
        <v>273</v>
      </c>
      <c r="D77" s="419" t="s">
        <v>409</v>
      </c>
      <c r="E77" s="428" t="s">
        <v>274</v>
      </c>
      <c r="F77" s="444" t="s">
        <v>51</v>
      </c>
      <c r="G77" s="420">
        <f>325/2</f>
        <v>162.5</v>
      </c>
      <c r="H77" s="106"/>
      <c r="I77" s="100">
        <v>400</v>
      </c>
      <c r="J77" s="100"/>
      <c r="K77" s="100"/>
      <c r="L77" s="100"/>
      <c r="M77" s="91"/>
      <c r="N77" s="421">
        <v>325</v>
      </c>
      <c r="O77" s="91">
        <f>SUBTOTAL(9,G77:N77)</f>
        <v>887.5</v>
      </c>
      <c r="P77" s="744" t="s">
        <v>1490</v>
      </c>
      <c r="Q77" s="179"/>
      <c r="R77"/>
      <c r="S77" s="580"/>
    </row>
    <row r="78" spans="1:19" x14ac:dyDescent="0.2">
      <c r="A78" s="769">
        <v>3</v>
      </c>
      <c r="B78" s="91" t="s">
        <v>368</v>
      </c>
      <c r="C78" s="91" t="s">
        <v>204</v>
      </c>
      <c r="D78" s="91" t="s">
        <v>417</v>
      </c>
      <c r="E78" s="89" t="s">
        <v>268</v>
      </c>
      <c r="F78" s="109" t="s">
        <v>51</v>
      </c>
      <c r="G78" s="106"/>
      <c r="H78" s="106">
        <v>162.5</v>
      </c>
      <c r="I78" s="100">
        <v>150</v>
      </c>
      <c r="J78" s="91">
        <v>162.5</v>
      </c>
      <c r="K78" s="91"/>
      <c r="L78" s="91"/>
      <c r="M78" s="91"/>
      <c r="N78" s="91">
        <v>400</v>
      </c>
      <c r="O78" s="91">
        <f>(SUM(G78,I78,N78)+(LARGE((H78,J78:M78),1))+(LARGE((H78,J78:M78),2)))</f>
        <v>875</v>
      </c>
      <c r="P78" s="744" t="s">
        <v>1490</v>
      </c>
      <c r="Q78" s="179"/>
    </row>
    <row r="79" spans="1:19" x14ac:dyDescent="0.2">
      <c r="A79" s="769">
        <v>4</v>
      </c>
      <c r="B79" s="91" t="s">
        <v>659</v>
      </c>
      <c r="C79" s="91" t="s">
        <v>658</v>
      </c>
      <c r="D79" s="91" t="s">
        <v>407</v>
      </c>
      <c r="E79" s="89" t="s">
        <v>823</v>
      </c>
      <c r="F79" s="135" t="s">
        <v>51</v>
      </c>
      <c r="G79" s="106">
        <v>0</v>
      </c>
      <c r="H79" s="106"/>
      <c r="I79" s="100">
        <v>100</v>
      </c>
      <c r="J79" s="100">
        <v>0</v>
      </c>
      <c r="K79" s="100">
        <v>200</v>
      </c>
      <c r="L79" s="100">
        <v>162.5</v>
      </c>
      <c r="M79" s="619">
        <v>162.5</v>
      </c>
      <c r="N79" s="91">
        <v>250</v>
      </c>
      <c r="O79" s="91">
        <f>(SUM(G79,I79,N79)+(LARGE((H79,J79:M79),1))+(LARGE((H79,J79:M79),2)))</f>
        <v>712.5</v>
      </c>
      <c r="P79" s="744" t="s">
        <v>1490</v>
      </c>
      <c r="Q79" s="179"/>
    </row>
    <row r="80" spans="1:19" x14ac:dyDescent="0.2">
      <c r="A80" s="471"/>
      <c r="B80" s="419" t="s">
        <v>655</v>
      </c>
      <c r="C80" s="419" t="s">
        <v>656</v>
      </c>
      <c r="D80" s="419" t="s">
        <v>629</v>
      </c>
      <c r="E80" s="428" t="s">
        <v>17</v>
      </c>
      <c r="F80" s="506" t="s">
        <v>51</v>
      </c>
      <c r="G80" s="420"/>
      <c r="H80" s="639">
        <v>162.5</v>
      </c>
      <c r="I80" s="430">
        <v>100</v>
      </c>
      <c r="J80" s="430">
        <v>200</v>
      </c>
      <c r="K80" s="430"/>
      <c r="L80" s="430">
        <v>200</v>
      </c>
      <c r="M80" s="419"/>
      <c r="N80" s="419"/>
      <c r="O80" s="419">
        <f>(SUM(G80,I80,N80)+(LARGE((H80,J80:M80),1))+(LARGE((H80,J80:M80),2)))</f>
        <v>500</v>
      </c>
      <c r="P80" s="500"/>
      <c r="Q80" s="500"/>
    </row>
    <row r="81" spans="1:19" x14ac:dyDescent="0.2">
      <c r="A81" s="471"/>
      <c r="B81" s="419" t="s">
        <v>271</v>
      </c>
      <c r="C81" s="419" t="s">
        <v>270</v>
      </c>
      <c r="D81" s="419" t="s">
        <v>424</v>
      </c>
      <c r="E81" s="428" t="s">
        <v>292</v>
      </c>
      <c r="F81" s="444" t="s">
        <v>51</v>
      </c>
      <c r="G81" s="420">
        <f>250/2</f>
        <v>125</v>
      </c>
      <c r="H81" s="420"/>
      <c r="I81" s="430">
        <f>325/2</f>
        <v>162.5</v>
      </c>
      <c r="J81" s="430"/>
      <c r="K81" s="430"/>
      <c r="L81" s="430"/>
      <c r="M81" s="419">
        <v>200</v>
      </c>
      <c r="N81" s="419"/>
      <c r="O81" s="419">
        <f>SUM(G81:M81)</f>
        <v>487.5</v>
      </c>
      <c r="P81" s="431"/>
      <c r="Q81" s="431"/>
    </row>
    <row r="82" spans="1:19" x14ac:dyDescent="0.2">
      <c r="A82" s="769">
        <v>5</v>
      </c>
      <c r="B82" s="91" t="s">
        <v>486</v>
      </c>
      <c r="C82" s="91" t="s">
        <v>487</v>
      </c>
      <c r="D82" s="91" t="s">
        <v>421</v>
      </c>
      <c r="E82" s="89" t="s">
        <v>749</v>
      </c>
      <c r="F82" s="109" t="s">
        <v>51</v>
      </c>
      <c r="G82" s="106"/>
      <c r="H82" s="106">
        <v>0</v>
      </c>
      <c r="I82" s="100">
        <v>0</v>
      </c>
      <c r="J82" s="619">
        <v>100</v>
      </c>
      <c r="K82" s="91">
        <v>162.5</v>
      </c>
      <c r="L82" s="91">
        <v>125</v>
      </c>
      <c r="M82" s="91"/>
      <c r="N82" s="91">
        <v>200</v>
      </c>
      <c r="O82" s="91">
        <f>(SUM(G82,I82,N82)+(LARGE((H82,J82:M82),1))+(LARGE((H82,J82:M82),2)))</f>
        <v>487.5</v>
      </c>
      <c r="P82" s="744" t="s">
        <v>1490</v>
      </c>
      <c r="Q82" s="179"/>
    </row>
    <row r="83" spans="1:19" s="18" customFormat="1" x14ac:dyDescent="0.2">
      <c r="A83" s="475">
        <v>6</v>
      </c>
      <c r="B83" s="91" t="s">
        <v>523</v>
      </c>
      <c r="C83" s="91" t="s">
        <v>524</v>
      </c>
      <c r="D83" s="91" t="s">
        <v>417</v>
      </c>
      <c r="E83" s="89" t="s">
        <v>525</v>
      </c>
      <c r="F83" s="135" t="s">
        <v>51</v>
      </c>
      <c r="G83" s="106"/>
      <c r="H83" s="106"/>
      <c r="I83" s="100">
        <v>0</v>
      </c>
      <c r="J83" s="91">
        <v>0</v>
      </c>
      <c r="K83" s="91">
        <v>125</v>
      </c>
      <c r="L83" s="91"/>
      <c r="M83" s="91"/>
      <c r="N83" s="91">
        <v>150</v>
      </c>
      <c r="O83" s="91">
        <f>(SUM(G83,I83,N83)+(LARGE((H83,J83:M83),1))+(LARGE((H83,J83:M83),2)))</f>
        <v>275</v>
      </c>
      <c r="P83" s="287" t="s">
        <v>1491</v>
      </c>
      <c r="Q83" s="287" t="s">
        <v>1491</v>
      </c>
      <c r="R83" s="173"/>
      <c r="S83" s="369"/>
    </row>
    <row r="84" spans="1:19" x14ac:dyDescent="0.2">
      <c r="A84" s="293">
        <v>7</v>
      </c>
      <c r="B84" s="419" t="s">
        <v>370</v>
      </c>
      <c r="C84" s="419" t="s">
        <v>57</v>
      </c>
      <c r="D84" s="419" t="s">
        <v>415</v>
      </c>
      <c r="E84" s="428" t="s">
        <v>251</v>
      </c>
      <c r="F84" s="444" t="s">
        <v>51</v>
      </c>
      <c r="G84" s="420">
        <v>0</v>
      </c>
      <c r="H84" s="420">
        <v>0</v>
      </c>
      <c r="I84" s="452">
        <v>0</v>
      </c>
      <c r="J84" s="430">
        <v>0</v>
      </c>
      <c r="K84" s="430"/>
      <c r="L84" s="430"/>
      <c r="M84" s="91">
        <v>75</v>
      </c>
      <c r="N84" s="91">
        <v>150</v>
      </c>
      <c r="O84" s="91">
        <f>SUBTOTAL(9,G84:N84)</f>
        <v>225</v>
      </c>
      <c r="P84" s="479" t="s">
        <v>1492</v>
      </c>
      <c r="Q84" s="479" t="s">
        <v>1492</v>
      </c>
    </row>
    <row r="85" spans="1:19" x14ac:dyDescent="0.2">
      <c r="A85" s="471"/>
      <c r="B85" s="419" t="s">
        <v>649</v>
      </c>
      <c r="C85" s="419" t="s">
        <v>245</v>
      </c>
      <c r="D85" s="419" t="s">
        <v>629</v>
      </c>
      <c r="E85" s="428" t="s">
        <v>23</v>
      </c>
      <c r="F85" s="506" t="s">
        <v>51</v>
      </c>
      <c r="G85" s="420"/>
      <c r="H85" s="420">
        <v>75</v>
      </c>
      <c r="I85" s="430">
        <v>0</v>
      </c>
      <c r="J85" s="430">
        <v>125</v>
      </c>
      <c r="K85" s="430"/>
      <c r="L85" s="430"/>
      <c r="M85" s="419"/>
      <c r="N85" s="419"/>
      <c r="O85" s="419">
        <f>(SUM(G85,I85,N85)+(LARGE((H85,J85:M85),1))+(LARGE((H85,J85:M85),2)))</f>
        <v>200</v>
      </c>
      <c r="P85" s="500"/>
      <c r="Q85" s="500"/>
    </row>
    <row r="86" spans="1:19" x14ac:dyDescent="0.2">
      <c r="A86" s="471"/>
      <c r="B86" s="419" t="s">
        <v>102</v>
      </c>
      <c r="C86" s="419" t="s">
        <v>204</v>
      </c>
      <c r="D86" s="419" t="s">
        <v>763</v>
      </c>
      <c r="E86" s="428" t="s">
        <v>58</v>
      </c>
      <c r="F86" s="506" t="s">
        <v>51</v>
      </c>
      <c r="G86" s="420"/>
      <c r="H86" s="420">
        <v>75</v>
      </c>
      <c r="I86" s="430">
        <v>0</v>
      </c>
      <c r="J86" s="430">
        <v>75</v>
      </c>
      <c r="K86" s="430"/>
      <c r="L86" s="430">
        <v>0</v>
      </c>
      <c r="M86" s="419">
        <v>75</v>
      </c>
      <c r="N86" s="419"/>
      <c r="O86" s="419">
        <f>(SUM(G86,I86,N86)+(LARGE((H86,J86:M86),1))+(LARGE((H86,J86:M86),2)))</f>
        <v>150</v>
      </c>
      <c r="P86" s="431"/>
      <c r="Q86" s="431"/>
    </row>
    <row r="87" spans="1:19" x14ac:dyDescent="0.2">
      <c r="A87" s="475">
        <v>9</v>
      </c>
      <c r="B87" s="91" t="s">
        <v>646</v>
      </c>
      <c r="C87" s="91" t="s">
        <v>29</v>
      </c>
      <c r="D87" s="91" t="s">
        <v>645</v>
      </c>
      <c r="E87" s="89" t="s">
        <v>40</v>
      </c>
      <c r="F87" s="135" t="s">
        <v>51</v>
      </c>
      <c r="G87" s="106"/>
      <c r="H87" s="106">
        <v>125</v>
      </c>
      <c r="I87" s="91">
        <v>0</v>
      </c>
      <c r="J87" s="91"/>
      <c r="K87" s="91"/>
      <c r="L87" s="91"/>
      <c r="M87" s="91"/>
      <c r="N87" s="91"/>
      <c r="O87" s="91">
        <f>SUBTOTAL(9,G87:N87)</f>
        <v>125</v>
      </c>
      <c r="P87" s="179" t="s">
        <v>1511</v>
      </c>
      <c r="Q87" s="179" t="s">
        <v>1511</v>
      </c>
    </row>
    <row r="88" spans="1:19" x14ac:dyDescent="0.2">
      <c r="A88" s="475">
        <v>10</v>
      </c>
      <c r="B88" s="91" t="s">
        <v>801</v>
      </c>
      <c r="C88" s="91" t="s">
        <v>802</v>
      </c>
      <c r="D88" s="91" t="s">
        <v>638</v>
      </c>
      <c r="E88" s="89" t="s">
        <v>803</v>
      </c>
      <c r="F88" s="135" t="s">
        <v>51</v>
      </c>
      <c r="G88" s="106"/>
      <c r="H88" s="106">
        <v>100</v>
      </c>
      <c r="I88" s="100"/>
      <c r="J88" s="430">
        <v>0</v>
      </c>
      <c r="K88" s="100">
        <v>0</v>
      </c>
      <c r="L88" s="100"/>
      <c r="M88" s="91"/>
      <c r="N88" s="91">
        <v>0</v>
      </c>
      <c r="O88" s="91">
        <f>(SUM(G88,I88,N88)+(LARGE((H88,J88:M88),1))+(LARGE((H88,J88:M88),2)))</f>
        <v>100</v>
      </c>
      <c r="P88" s="287"/>
      <c r="Q88" s="287"/>
    </row>
    <row r="89" spans="1:19" x14ac:dyDescent="0.2">
      <c r="A89" s="475">
        <v>10</v>
      </c>
      <c r="B89" s="91" t="s">
        <v>660</v>
      </c>
      <c r="C89" s="91" t="s">
        <v>100</v>
      </c>
      <c r="D89" s="91" t="s">
        <v>629</v>
      </c>
      <c r="E89" s="89" t="s">
        <v>278</v>
      </c>
      <c r="F89" s="135" t="s">
        <v>51</v>
      </c>
      <c r="G89" s="106"/>
      <c r="H89" s="106">
        <v>0</v>
      </c>
      <c r="I89" s="100">
        <v>0</v>
      </c>
      <c r="J89" s="100">
        <v>0</v>
      </c>
      <c r="K89" s="100">
        <v>100</v>
      </c>
      <c r="L89" s="100"/>
      <c r="M89" s="91">
        <v>0</v>
      </c>
      <c r="N89" s="91"/>
      <c r="O89" s="91">
        <f>(SUM(G89,I89,N89)+(LARGE((H89,J89:M89),1))+(LARGE((H89,J89:M89),2)))</f>
        <v>100</v>
      </c>
      <c r="P89" s="179" t="s">
        <v>1511</v>
      </c>
      <c r="Q89" s="179" t="s">
        <v>1511</v>
      </c>
    </row>
    <row r="90" spans="1:19" s="465" customFormat="1" x14ac:dyDescent="0.2">
      <c r="A90" s="471"/>
      <c r="B90" s="419" t="s">
        <v>1252</v>
      </c>
      <c r="C90" s="419" t="s">
        <v>221</v>
      </c>
      <c r="D90" s="419" t="s">
        <v>653</v>
      </c>
      <c r="E90" s="428" t="s">
        <v>268</v>
      </c>
      <c r="F90" s="506" t="s">
        <v>51</v>
      </c>
      <c r="G90" s="420"/>
      <c r="H90" s="420"/>
      <c r="I90" s="419"/>
      <c r="J90" s="419">
        <v>75</v>
      </c>
      <c r="K90" s="419"/>
      <c r="L90" s="419"/>
      <c r="M90" s="419"/>
      <c r="N90" s="419"/>
      <c r="O90" s="419">
        <f t="shared" ref="O90:O98" si="0">SUBTOTAL(9,G90:N90)</f>
        <v>75</v>
      </c>
      <c r="P90" s="500"/>
      <c r="Q90" s="500"/>
      <c r="R90"/>
      <c r="S90" s="466"/>
    </row>
    <row r="91" spans="1:19" x14ac:dyDescent="0.2">
      <c r="A91" s="475"/>
      <c r="B91" s="91" t="s">
        <v>1251</v>
      </c>
      <c r="C91" s="91" t="s">
        <v>521</v>
      </c>
      <c r="D91" s="91" t="s">
        <v>417</v>
      </c>
      <c r="E91" s="89" t="s">
        <v>68</v>
      </c>
      <c r="F91" s="135" t="s">
        <v>51</v>
      </c>
      <c r="G91" s="106"/>
      <c r="H91" s="106"/>
      <c r="I91" s="91"/>
      <c r="J91" s="91">
        <v>0</v>
      </c>
      <c r="K91" s="91"/>
      <c r="L91" s="91"/>
      <c r="M91" s="91"/>
      <c r="N91" s="91"/>
      <c r="O91" s="91">
        <f t="shared" si="0"/>
        <v>0</v>
      </c>
      <c r="P91" s="287"/>
      <c r="Q91" s="287"/>
    </row>
    <row r="92" spans="1:19" x14ac:dyDescent="0.2">
      <c r="A92" s="475"/>
      <c r="B92" s="91" t="s">
        <v>780</v>
      </c>
      <c r="C92" s="91" t="s">
        <v>781</v>
      </c>
      <c r="D92" s="380" t="s">
        <v>422</v>
      </c>
      <c r="E92" s="89" t="s">
        <v>19</v>
      </c>
      <c r="F92" s="109" t="s">
        <v>51</v>
      </c>
      <c r="G92" s="106"/>
      <c r="H92" s="106">
        <v>0</v>
      </c>
      <c r="I92" s="100">
        <v>0</v>
      </c>
      <c r="J92" s="91"/>
      <c r="K92" s="91"/>
      <c r="L92" s="91"/>
      <c r="M92" s="91"/>
      <c r="N92" s="91"/>
      <c r="O92" s="91">
        <f t="shared" si="0"/>
        <v>0</v>
      </c>
      <c r="P92" s="287"/>
      <c r="Q92" s="287"/>
    </row>
    <row r="93" spans="1:19" x14ac:dyDescent="0.2">
      <c r="A93" s="475"/>
      <c r="B93" s="419" t="s">
        <v>746</v>
      </c>
      <c r="C93" s="419" t="s">
        <v>73</v>
      </c>
      <c r="D93" s="419" t="s">
        <v>417</v>
      </c>
      <c r="E93" s="428" t="s">
        <v>130</v>
      </c>
      <c r="F93" s="444" t="s">
        <v>20</v>
      </c>
      <c r="G93" s="420"/>
      <c r="H93" s="420"/>
      <c r="I93" s="430">
        <v>0</v>
      </c>
      <c r="J93" s="419">
        <v>0</v>
      </c>
      <c r="K93" s="91"/>
      <c r="L93" s="91"/>
      <c r="M93" s="91"/>
      <c r="N93" s="91"/>
      <c r="O93" s="91">
        <f t="shared" si="0"/>
        <v>0</v>
      </c>
      <c r="P93" s="179"/>
      <c r="Q93" s="179"/>
    </row>
    <row r="94" spans="1:19" x14ac:dyDescent="0.2">
      <c r="A94" s="475"/>
      <c r="B94" s="91" t="s">
        <v>784</v>
      </c>
      <c r="C94" s="91" t="s">
        <v>261</v>
      </c>
      <c r="D94" s="380" t="s">
        <v>406</v>
      </c>
      <c r="E94" s="89" t="s">
        <v>785</v>
      </c>
      <c r="F94" s="109" t="s">
        <v>51</v>
      </c>
      <c r="G94" s="106"/>
      <c r="H94" s="106">
        <v>0</v>
      </c>
      <c r="I94" s="100"/>
      <c r="J94" s="91"/>
      <c r="K94" s="91"/>
      <c r="L94" s="91"/>
      <c r="M94" s="91"/>
      <c r="N94" s="91"/>
      <c r="O94" s="91">
        <f t="shared" si="0"/>
        <v>0</v>
      </c>
      <c r="P94" s="179"/>
      <c r="Q94" s="179"/>
    </row>
    <row r="95" spans="1:19" x14ac:dyDescent="0.2">
      <c r="A95" s="475"/>
      <c r="B95" s="91" t="s">
        <v>1244</v>
      </c>
      <c r="C95" s="91" t="s">
        <v>1409</v>
      </c>
      <c r="D95" s="91" t="s">
        <v>405</v>
      </c>
      <c r="E95" s="89" t="s">
        <v>68</v>
      </c>
      <c r="F95" s="135" t="s">
        <v>51</v>
      </c>
      <c r="G95" s="106"/>
      <c r="H95" s="106"/>
      <c r="I95" s="91"/>
      <c r="J95" s="91">
        <v>0</v>
      </c>
      <c r="K95" s="91"/>
      <c r="L95" s="91"/>
      <c r="M95" s="91">
        <v>0</v>
      </c>
      <c r="N95" s="91"/>
      <c r="O95" s="91">
        <f t="shared" si="0"/>
        <v>0</v>
      </c>
      <c r="P95" s="179"/>
      <c r="Q95" s="179"/>
    </row>
    <row r="96" spans="1:19" x14ac:dyDescent="0.2">
      <c r="A96" s="475"/>
      <c r="B96" s="144" t="s">
        <v>612</v>
      </c>
      <c r="C96" s="144" t="s">
        <v>613</v>
      </c>
      <c r="D96" s="144" t="s">
        <v>600</v>
      </c>
      <c r="E96" s="145" t="s">
        <v>48</v>
      </c>
      <c r="F96" s="503" t="s">
        <v>51</v>
      </c>
      <c r="G96" s="106"/>
      <c r="H96" s="106"/>
      <c r="I96" s="91"/>
      <c r="J96" s="91"/>
      <c r="K96" s="91"/>
      <c r="L96" s="91"/>
      <c r="M96" s="91">
        <v>0</v>
      </c>
      <c r="N96" s="91">
        <v>0</v>
      </c>
      <c r="O96" s="91">
        <f t="shared" si="0"/>
        <v>0</v>
      </c>
      <c r="P96" s="179"/>
      <c r="Q96" s="179"/>
    </row>
    <row r="97" spans="1:19" x14ac:dyDescent="0.2">
      <c r="A97" s="475"/>
      <c r="B97" s="91" t="s">
        <v>988</v>
      </c>
      <c r="C97" s="91" t="s">
        <v>989</v>
      </c>
      <c r="D97" s="91" t="s">
        <v>424</v>
      </c>
      <c r="E97" s="89" t="s">
        <v>253</v>
      </c>
      <c r="F97" s="109" t="s">
        <v>51</v>
      </c>
      <c r="G97" s="106"/>
      <c r="H97" s="106">
        <v>0</v>
      </c>
      <c r="I97" s="100"/>
      <c r="J97" s="100"/>
      <c r="K97" s="100"/>
      <c r="L97" s="100"/>
      <c r="M97" s="91"/>
      <c r="N97" s="91">
        <v>0</v>
      </c>
      <c r="O97" s="91">
        <f t="shared" si="0"/>
        <v>0</v>
      </c>
      <c r="P97" s="179"/>
      <c r="Q97" s="179"/>
    </row>
    <row r="98" spans="1:19" s="723" customFormat="1" x14ac:dyDescent="0.2">
      <c r="A98" s="471"/>
      <c r="B98" s="419" t="s">
        <v>978</v>
      </c>
      <c r="C98" s="419" t="s">
        <v>65</v>
      </c>
      <c r="D98" s="419" t="s">
        <v>421</v>
      </c>
      <c r="E98" s="428" t="s">
        <v>268</v>
      </c>
      <c r="F98" s="444" t="s">
        <v>51</v>
      </c>
      <c r="G98" s="420"/>
      <c r="H98" s="420"/>
      <c r="I98" s="430">
        <v>0</v>
      </c>
      <c r="J98" s="430"/>
      <c r="K98" s="430"/>
      <c r="L98" s="430"/>
      <c r="M98" s="419"/>
      <c r="N98" s="419"/>
      <c r="O98" s="419">
        <f t="shared" si="0"/>
        <v>0</v>
      </c>
      <c r="P98" s="431"/>
      <c r="Q98" s="431"/>
      <c r="R98"/>
      <c r="S98" s="724"/>
    </row>
    <row r="99" spans="1:19" x14ac:dyDescent="0.2">
      <c r="A99" s="475"/>
      <c r="B99" s="144" t="s">
        <v>599</v>
      </c>
      <c r="C99" s="144" t="s">
        <v>27</v>
      </c>
      <c r="D99" s="507" t="s">
        <v>600</v>
      </c>
      <c r="E99" s="145" t="s">
        <v>525</v>
      </c>
      <c r="F99" s="414" t="s">
        <v>51</v>
      </c>
      <c r="G99" s="106"/>
      <c r="H99" s="106"/>
      <c r="I99" s="100">
        <v>0</v>
      </c>
      <c r="J99" s="91">
        <v>0</v>
      </c>
      <c r="K99" s="91">
        <v>0</v>
      </c>
      <c r="L99" s="91"/>
      <c r="M99" s="91"/>
      <c r="N99" s="91"/>
      <c r="O99" s="91">
        <f>(SUM(G99,I99,N99)+(LARGE((H99,J99:M99),1))+(LARGE((H99,J99:M99),2)))</f>
        <v>0</v>
      </c>
      <c r="P99" s="479"/>
      <c r="Q99" s="479"/>
    </row>
    <row r="100" spans="1:19" x14ac:dyDescent="0.2">
      <c r="A100" s="475"/>
      <c r="B100" s="91" t="s">
        <v>646</v>
      </c>
      <c r="C100" s="91" t="s">
        <v>42</v>
      </c>
      <c r="D100" s="91" t="s">
        <v>412</v>
      </c>
      <c r="E100" s="89" t="s">
        <v>977</v>
      </c>
      <c r="F100" s="109" t="s">
        <v>51</v>
      </c>
      <c r="G100" s="106"/>
      <c r="H100" s="106"/>
      <c r="I100" s="100">
        <v>0</v>
      </c>
      <c r="J100" s="91"/>
      <c r="K100" s="91"/>
      <c r="L100" s="91"/>
      <c r="M100" s="91"/>
      <c r="N100" s="91">
        <v>0</v>
      </c>
      <c r="O100" s="91">
        <f t="shared" ref="O100:O105" si="1">SUBTOTAL(9,G100:N100)</f>
        <v>0</v>
      </c>
      <c r="P100" s="479"/>
      <c r="Q100" s="479"/>
    </row>
    <row r="101" spans="1:19" x14ac:dyDescent="0.2">
      <c r="A101" s="475"/>
      <c r="B101" s="91" t="s">
        <v>1249</v>
      </c>
      <c r="C101" s="91" t="s">
        <v>1250</v>
      </c>
      <c r="D101" s="91" t="s">
        <v>419</v>
      </c>
      <c r="E101" s="89" t="s">
        <v>982</v>
      </c>
      <c r="F101" s="135" t="s">
        <v>51</v>
      </c>
      <c r="G101" s="106"/>
      <c r="H101" s="106"/>
      <c r="I101" s="91"/>
      <c r="J101" s="91">
        <v>0</v>
      </c>
      <c r="K101" s="91"/>
      <c r="L101" s="91"/>
      <c r="M101" s="91"/>
      <c r="N101" s="91"/>
      <c r="O101" s="91">
        <f t="shared" si="1"/>
        <v>0</v>
      </c>
      <c r="P101" s="479"/>
      <c r="Q101" s="479"/>
    </row>
    <row r="102" spans="1:19" x14ac:dyDescent="0.2">
      <c r="A102" s="475"/>
      <c r="B102" s="91" t="s">
        <v>132</v>
      </c>
      <c r="C102" s="91" t="s">
        <v>485</v>
      </c>
      <c r="D102" s="91" t="s">
        <v>426</v>
      </c>
      <c r="E102" s="89" t="s">
        <v>58</v>
      </c>
      <c r="F102" s="109" t="s">
        <v>51</v>
      </c>
      <c r="G102" s="106"/>
      <c r="H102" s="106">
        <v>0</v>
      </c>
      <c r="I102" s="100">
        <v>0</v>
      </c>
      <c r="J102" s="91"/>
      <c r="K102" s="91"/>
      <c r="L102" s="91">
        <v>0</v>
      </c>
      <c r="M102" s="91">
        <v>0</v>
      </c>
      <c r="N102" s="91">
        <v>0</v>
      </c>
      <c r="O102" s="91">
        <f t="shared" si="1"/>
        <v>0</v>
      </c>
      <c r="P102" s="179"/>
      <c r="Q102" s="179"/>
    </row>
    <row r="103" spans="1:19" x14ac:dyDescent="0.2">
      <c r="A103" s="475"/>
      <c r="B103" s="91" t="s">
        <v>1049</v>
      </c>
      <c r="C103" s="91" t="s">
        <v>49</v>
      </c>
      <c r="D103" s="91" t="s">
        <v>418</v>
      </c>
      <c r="E103" s="89" t="s">
        <v>190</v>
      </c>
      <c r="F103" s="109" t="s">
        <v>51</v>
      </c>
      <c r="G103" s="106"/>
      <c r="H103" s="106"/>
      <c r="I103" s="452"/>
      <c r="J103" s="91"/>
      <c r="K103" s="91"/>
      <c r="L103" s="91"/>
      <c r="M103" s="91"/>
      <c r="N103" s="91"/>
      <c r="O103" s="91">
        <f t="shared" si="1"/>
        <v>0</v>
      </c>
      <c r="P103" s="287"/>
      <c r="Q103" s="287"/>
    </row>
    <row r="104" spans="1:19" s="579" customFormat="1" x14ac:dyDescent="0.2">
      <c r="A104" s="471"/>
      <c r="B104" s="419" t="s">
        <v>644</v>
      </c>
      <c r="C104" s="419" t="s">
        <v>294</v>
      </c>
      <c r="D104" s="419" t="s">
        <v>645</v>
      </c>
      <c r="E104" s="428" t="s">
        <v>268</v>
      </c>
      <c r="F104" s="506" t="s">
        <v>51</v>
      </c>
      <c r="G104" s="420"/>
      <c r="H104" s="430"/>
      <c r="I104" s="430">
        <v>0</v>
      </c>
      <c r="J104" s="430">
        <v>0</v>
      </c>
      <c r="K104" s="430"/>
      <c r="L104" s="430"/>
      <c r="M104" s="430"/>
      <c r="N104" s="419"/>
      <c r="O104" s="419">
        <f t="shared" si="1"/>
        <v>0</v>
      </c>
      <c r="P104" s="500"/>
      <c r="Q104" s="500"/>
      <c r="R104"/>
      <c r="S104" s="580"/>
    </row>
    <row r="105" spans="1:19" s="579" customFormat="1" x14ac:dyDescent="0.2">
      <c r="A105" s="475"/>
      <c r="B105" s="91" t="s">
        <v>522</v>
      </c>
      <c r="C105" s="91" t="s">
        <v>377</v>
      </c>
      <c r="D105" s="91" t="s">
        <v>412</v>
      </c>
      <c r="E105" s="89" t="s">
        <v>17</v>
      </c>
      <c r="F105" s="109" t="s">
        <v>51</v>
      </c>
      <c r="G105" s="106"/>
      <c r="H105" s="106">
        <v>0</v>
      </c>
      <c r="I105" s="100">
        <v>0</v>
      </c>
      <c r="J105" s="91"/>
      <c r="K105" s="91"/>
      <c r="L105" s="91"/>
      <c r="M105" s="91">
        <v>0</v>
      </c>
      <c r="N105" s="91">
        <v>0</v>
      </c>
      <c r="O105" s="91">
        <f t="shared" si="1"/>
        <v>0</v>
      </c>
      <c r="P105" s="287"/>
      <c r="Q105" s="287"/>
      <c r="R105"/>
      <c r="S105" s="580"/>
    </row>
    <row r="106" spans="1:19" s="457" customFormat="1" x14ac:dyDescent="0.2">
      <c r="A106" s="314"/>
      <c r="B106" s="49"/>
      <c r="C106" s="49"/>
      <c r="D106" s="49"/>
      <c r="E106" s="81"/>
      <c r="F106" s="136"/>
      <c r="G106" s="137"/>
      <c r="H106" s="49"/>
      <c r="I106" s="49"/>
      <c r="J106" s="49"/>
      <c r="K106" s="49"/>
      <c r="L106" s="49"/>
      <c r="M106" s="49"/>
      <c r="N106" s="49"/>
      <c r="O106" s="146"/>
      <c r="P106" s="289"/>
      <c r="Q106" s="289"/>
      <c r="R106"/>
      <c r="S106" s="458"/>
    </row>
    <row r="107" spans="1:19" s="457" customFormat="1" x14ac:dyDescent="0.2">
      <c r="A107" s="769">
        <v>1</v>
      </c>
      <c r="B107" s="504" t="s">
        <v>664</v>
      </c>
      <c r="C107" s="504" t="s">
        <v>665</v>
      </c>
      <c r="D107" s="504" t="s">
        <v>645</v>
      </c>
      <c r="E107" s="505" t="s">
        <v>17</v>
      </c>
      <c r="F107" s="506" t="s">
        <v>53</v>
      </c>
      <c r="G107" s="106">
        <v>100</v>
      </c>
      <c r="H107" s="106">
        <v>200</v>
      </c>
      <c r="I107" s="100">
        <v>150</v>
      </c>
      <c r="J107" s="100"/>
      <c r="K107" s="100"/>
      <c r="L107" s="100"/>
      <c r="M107" s="419">
        <f>200/2</f>
        <v>100</v>
      </c>
      <c r="N107" s="91">
        <v>400</v>
      </c>
      <c r="O107" s="91">
        <f>SUBTOTAL(9,G107:N107)</f>
        <v>950</v>
      </c>
      <c r="P107" s="744" t="s">
        <v>1490</v>
      </c>
      <c r="Q107" s="179"/>
      <c r="R107"/>
      <c r="S107" s="458"/>
    </row>
    <row r="108" spans="1:19" x14ac:dyDescent="0.2">
      <c r="A108" s="769">
        <v>2</v>
      </c>
      <c r="B108" s="419" t="s">
        <v>655</v>
      </c>
      <c r="C108" s="419" t="s">
        <v>656</v>
      </c>
      <c r="D108" s="419" t="s">
        <v>629</v>
      </c>
      <c r="E108" s="428" t="s">
        <v>17</v>
      </c>
      <c r="F108" s="506" t="s">
        <v>53</v>
      </c>
      <c r="G108" s="420"/>
      <c r="H108" s="420">
        <v>162.5</v>
      </c>
      <c r="I108" s="430">
        <v>100</v>
      </c>
      <c r="J108" s="736">
        <f>200/2</f>
        <v>100</v>
      </c>
      <c r="K108" s="430"/>
      <c r="L108" s="736">
        <f>200/2</f>
        <v>100</v>
      </c>
      <c r="M108" s="91">
        <v>200</v>
      </c>
      <c r="N108" s="526">
        <f>400/2</f>
        <v>200</v>
      </c>
      <c r="O108" s="91">
        <f>(SUM(G108,I108,N108)+(LARGE((H108,J108:M108),1))+(LARGE((H108,J108:M108),2)))</f>
        <v>662.5</v>
      </c>
      <c r="P108" s="744" t="s">
        <v>1490</v>
      </c>
      <c r="Q108" s="179"/>
    </row>
    <row r="109" spans="1:19" x14ac:dyDescent="0.2">
      <c r="A109" s="769">
        <v>3</v>
      </c>
      <c r="B109" s="91" t="s">
        <v>275</v>
      </c>
      <c r="C109" s="91" t="s">
        <v>650</v>
      </c>
      <c r="D109" s="91" t="s">
        <v>651</v>
      </c>
      <c r="E109" s="89" t="s">
        <v>17</v>
      </c>
      <c r="F109" s="135" t="s">
        <v>53</v>
      </c>
      <c r="G109" s="106">
        <v>0</v>
      </c>
      <c r="H109" s="106"/>
      <c r="I109" s="100">
        <v>0</v>
      </c>
      <c r="J109" s="637">
        <v>125</v>
      </c>
      <c r="K109" s="100">
        <v>162.5</v>
      </c>
      <c r="L109" s="100"/>
      <c r="M109" s="91">
        <v>162.5</v>
      </c>
      <c r="N109" s="91">
        <v>325</v>
      </c>
      <c r="O109" s="91">
        <f>(SUM(G109,I109,N109)+(LARGE((H109,J109:M109),1))+(LARGE((H109,J109:M109),2)))</f>
        <v>650</v>
      </c>
      <c r="P109" s="744" t="s">
        <v>1490</v>
      </c>
      <c r="Q109" s="179"/>
    </row>
    <row r="110" spans="1:19" x14ac:dyDescent="0.2">
      <c r="A110" s="769">
        <v>4</v>
      </c>
      <c r="B110" s="91" t="s">
        <v>654</v>
      </c>
      <c r="C110" s="91" t="s">
        <v>276</v>
      </c>
      <c r="D110" s="91" t="s">
        <v>407</v>
      </c>
      <c r="E110" s="89" t="s">
        <v>24</v>
      </c>
      <c r="F110" s="135" t="s">
        <v>53</v>
      </c>
      <c r="G110" s="106"/>
      <c r="H110" s="106">
        <v>0</v>
      </c>
      <c r="I110" s="100">
        <v>0</v>
      </c>
      <c r="J110" s="100">
        <v>162.5</v>
      </c>
      <c r="K110" s="100">
        <v>125</v>
      </c>
      <c r="L110" s="637">
        <v>100</v>
      </c>
      <c r="M110" s="91"/>
      <c r="N110" s="91">
        <v>250</v>
      </c>
      <c r="O110" s="91">
        <f>(SUM(G110,I110,N110)+(LARGE((H110,J110:M110),1))+(LARGE((H110,J110:M110),2)))</f>
        <v>537.5</v>
      </c>
      <c r="P110" s="744" t="s">
        <v>1490</v>
      </c>
      <c r="Q110" s="179"/>
    </row>
    <row r="111" spans="1:19" x14ac:dyDescent="0.2">
      <c r="A111" s="769">
        <v>5</v>
      </c>
      <c r="B111" s="91" t="s">
        <v>372</v>
      </c>
      <c r="C111" s="91" t="s">
        <v>191</v>
      </c>
      <c r="D111" s="91" t="s">
        <v>412</v>
      </c>
      <c r="E111" s="89" t="s">
        <v>268</v>
      </c>
      <c r="F111" s="135" t="s">
        <v>53</v>
      </c>
      <c r="G111" s="106"/>
      <c r="H111" s="106"/>
      <c r="I111" s="100">
        <v>0</v>
      </c>
      <c r="J111" s="91">
        <v>200</v>
      </c>
      <c r="K111" s="91">
        <v>200</v>
      </c>
      <c r="L111" s="619">
        <v>200</v>
      </c>
      <c r="M111" s="91"/>
      <c r="N111" s="91">
        <v>0</v>
      </c>
      <c r="O111" s="91">
        <f>(SUM(G111,I111,N111)+(LARGE((H111,J111:M111),1))+(LARGE((H111,J111:M111),2)))</f>
        <v>400</v>
      </c>
      <c r="P111" s="744" t="s">
        <v>1490</v>
      </c>
      <c r="Q111" s="179"/>
    </row>
    <row r="112" spans="1:19" x14ac:dyDescent="0.2">
      <c r="A112" s="475">
        <v>6</v>
      </c>
      <c r="B112" s="91" t="s">
        <v>246</v>
      </c>
      <c r="C112" s="91" t="s">
        <v>42</v>
      </c>
      <c r="D112" s="91" t="s">
        <v>422</v>
      </c>
      <c r="E112" s="89" t="s">
        <v>325</v>
      </c>
      <c r="F112" s="109" t="s">
        <v>53</v>
      </c>
      <c r="G112" s="106"/>
      <c r="H112" s="106">
        <v>125</v>
      </c>
      <c r="I112" s="100">
        <v>0</v>
      </c>
      <c r="J112" s="91">
        <v>75</v>
      </c>
      <c r="K112" s="91"/>
      <c r="L112" s="91">
        <v>0</v>
      </c>
      <c r="M112" s="91">
        <v>0</v>
      </c>
      <c r="N112" s="91">
        <v>150</v>
      </c>
      <c r="O112" s="91">
        <f>(SUM(G112,I112,N112)+(LARGE((H112,J112:M112),1))+(LARGE((H112,J112:M112),2)))</f>
        <v>350</v>
      </c>
      <c r="P112" s="179" t="s">
        <v>1491</v>
      </c>
      <c r="Q112" s="179" t="s">
        <v>1491</v>
      </c>
    </row>
    <row r="113" spans="1:19" x14ac:dyDescent="0.2">
      <c r="A113" s="471"/>
      <c r="B113" s="504" t="s">
        <v>376</v>
      </c>
      <c r="C113" s="504" t="s">
        <v>31</v>
      </c>
      <c r="D113" s="504" t="s">
        <v>411</v>
      </c>
      <c r="E113" s="505" t="s">
        <v>17</v>
      </c>
      <c r="F113" s="506" t="s">
        <v>53</v>
      </c>
      <c r="G113" s="420">
        <v>325</v>
      </c>
      <c r="H113" s="420"/>
      <c r="I113" s="430"/>
      <c r="J113" s="430"/>
      <c r="K113" s="430"/>
      <c r="L113" s="430"/>
      <c r="M113" s="419"/>
      <c r="N113" s="419"/>
      <c r="O113" s="419">
        <f>SUBTOTAL(9,G113:N113)</f>
        <v>325</v>
      </c>
      <c r="P113" s="95" t="s">
        <v>9</v>
      </c>
      <c r="Q113" s="95" t="s">
        <v>9</v>
      </c>
    </row>
    <row r="114" spans="1:19" x14ac:dyDescent="0.2">
      <c r="A114" s="475">
        <v>7</v>
      </c>
      <c r="B114" s="101" t="s">
        <v>662</v>
      </c>
      <c r="C114" s="101" t="s">
        <v>663</v>
      </c>
      <c r="D114" s="101" t="s">
        <v>645</v>
      </c>
      <c r="E114" s="102" t="s">
        <v>823</v>
      </c>
      <c r="F114" s="109" t="s">
        <v>53</v>
      </c>
      <c r="G114" s="106">
        <v>0</v>
      </c>
      <c r="H114" s="106"/>
      <c r="I114" s="452">
        <v>0</v>
      </c>
      <c r="J114" s="100"/>
      <c r="K114" s="100"/>
      <c r="L114" s="100"/>
      <c r="M114" s="91">
        <v>125</v>
      </c>
      <c r="N114" s="91">
        <v>200</v>
      </c>
      <c r="O114" s="91">
        <f>SUBTOTAL(9,G114:N114)</f>
        <v>325</v>
      </c>
      <c r="P114" s="287" t="s">
        <v>1492</v>
      </c>
      <c r="Q114" s="287" t="s">
        <v>1492</v>
      </c>
    </row>
    <row r="115" spans="1:19" x14ac:dyDescent="0.2">
      <c r="A115" s="475">
        <v>8</v>
      </c>
      <c r="B115" s="91" t="s">
        <v>191</v>
      </c>
      <c r="C115" s="91" t="s">
        <v>328</v>
      </c>
      <c r="D115" s="91" t="s">
        <v>411</v>
      </c>
      <c r="E115" s="89" t="s">
        <v>183</v>
      </c>
      <c r="F115" s="109" t="s">
        <v>53</v>
      </c>
      <c r="G115" s="106"/>
      <c r="H115" s="106">
        <v>100</v>
      </c>
      <c r="I115" s="100">
        <v>0</v>
      </c>
      <c r="J115" s="100"/>
      <c r="K115" s="637">
        <v>75</v>
      </c>
      <c r="L115" s="100">
        <v>162.5</v>
      </c>
      <c r="M115" s="619">
        <v>100</v>
      </c>
      <c r="N115" s="91">
        <v>0</v>
      </c>
      <c r="O115" s="91">
        <f>(SUM(G115,I115,N115)+(LARGE((H115,J115:M115),1))+(LARGE((H115,J115:M115),2)))</f>
        <v>262.5</v>
      </c>
      <c r="P115" s="209"/>
    </row>
    <row r="116" spans="1:19" x14ac:dyDescent="0.2">
      <c r="A116" s="475">
        <v>9</v>
      </c>
      <c r="B116" s="91" t="s">
        <v>300</v>
      </c>
      <c r="C116" s="91" t="s">
        <v>193</v>
      </c>
      <c r="D116" s="91" t="s">
        <v>422</v>
      </c>
      <c r="E116" s="89" t="s">
        <v>23</v>
      </c>
      <c r="F116" s="109" t="s">
        <v>53</v>
      </c>
      <c r="G116" s="106"/>
      <c r="H116" s="106"/>
      <c r="I116" s="100">
        <v>0</v>
      </c>
      <c r="J116" s="619">
        <v>100</v>
      </c>
      <c r="K116" s="91">
        <v>125</v>
      </c>
      <c r="L116" s="91">
        <v>125</v>
      </c>
      <c r="M116" s="91">
        <v>0</v>
      </c>
      <c r="N116" s="91"/>
      <c r="O116" s="91">
        <f>(SUM(G116,I116,N116)+(LARGE((H116,J116:M116),1))+(LARGE((H116,J116:M116),2)))</f>
        <v>250</v>
      </c>
      <c r="P116" s="179" t="s">
        <v>1511</v>
      </c>
      <c r="Q116" s="179" t="s">
        <v>1511</v>
      </c>
    </row>
    <row r="117" spans="1:19" x14ac:dyDescent="0.2">
      <c r="A117" s="475">
        <v>10</v>
      </c>
      <c r="B117" s="419" t="s">
        <v>649</v>
      </c>
      <c r="C117" s="419" t="s">
        <v>245</v>
      </c>
      <c r="D117" s="419" t="s">
        <v>629</v>
      </c>
      <c r="E117" s="428" t="s">
        <v>23</v>
      </c>
      <c r="F117" s="506" t="s">
        <v>53</v>
      </c>
      <c r="G117" s="420"/>
      <c r="H117" s="639">
        <f>75/2</f>
        <v>37.5</v>
      </c>
      <c r="I117" s="430">
        <v>0</v>
      </c>
      <c r="J117" s="736">
        <f>125/2</f>
        <v>62.5</v>
      </c>
      <c r="K117" s="100">
        <v>75</v>
      </c>
      <c r="L117" s="100"/>
      <c r="M117" s="91">
        <v>75</v>
      </c>
      <c r="N117" s="91"/>
      <c r="O117" s="91">
        <f>(SUM(G117,I117,N117)+(LARGE((H117,J117:M117),1))+(LARGE((H117,J117:M117),2)))</f>
        <v>150</v>
      </c>
      <c r="P117" s="179" t="s">
        <v>1511</v>
      </c>
      <c r="Q117" s="179" t="s">
        <v>1511</v>
      </c>
    </row>
    <row r="118" spans="1:19" x14ac:dyDescent="0.2">
      <c r="A118" s="475">
        <v>11</v>
      </c>
      <c r="B118" s="144" t="s">
        <v>365</v>
      </c>
      <c r="C118" s="144" t="s">
        <v>497</v>
      </c>
      <c r="D118" s="144" t="s">
        <v>567</v>
      </c>
      <c r="E118" s="145" t="s">
        <v>58</v>
      </c>
      <c r="F118" s="503" t="s">
        <v>53</v>
      </c>
      <c r="G118" s="106"/>
      <c r="H118" s="106"/>
      <c r="I118" s="100">
        <v>0</v>
      </c>
      <c r="J118" s="91"/>
      <c r="K118" s="91"/>
      <c r="L118" s="91"/>
      <c r="M118" s="91"/>
      <c r="N118" s="91">
        <v>150</v>
      </c>
      <c r="O118" s="91">
        <f>SUBTOTAL(9,G118:N118)</f>
        <v>150</v>
      </c>
      <c r="P118" s="179"/>
      <c r="Q118" s="179"/>
    </row>
    <row r="119" spans="1:19" x14ac:dyDescent="0.2">
      <c r="A119" s="471"/>
      <c r="B119" s="419" t="s">
        <v>801</v>
      </c>
      <c r="C119" s="419" t="s">
        <v>802</v>
      </c>
      <c r="D119" s="419" t="s">
        <v>638</v>
      </c>
      <c r="E119" s="428" t="s">
        <v>803</v>
      </c>
      <c r="F119" s="506" t="s">
        <v>53</v>
      </c>
      <c r="G119" s="420"/>
      <c r="H119" s="420">
        <v>100</v>
      </c>
      <c r="I119" s="430"/>
      <c r="J119" s="430">
        <v>0</v>
      </c>
      <c r="K119" s="430"/>
      <c r="L119" s="430"/>
      <c r="M119" s="419"/>
      <c r="N119" s="419"/>
      <c r="O119" s="419">
        <f>(SUM(G119,I119,N119)+(LARGE((H119,J119:M119),1))+(LARGE((H119,J119:M119),2)))</f>
        <v>100</v>
      </c>
      <c r="P119" s="500"/>
      <c r="Q119" s="500"/>
    </row>
    <row r="120" spans="1:19" x14ac:dyDescent="0.2">
      <c r="A120" s="475">
        <v>12</v>
      </c>
      <c r="B120" s="91" t="s">
        <v>990</v>
      </c>
      <c r="C120" s="91" t="s">
        <v>979</v>
      </c>
      <c r="D120" s="91" t="s">
        <v>405</v>
      </c>
      <c r="E120" s="89" t="s">
        <v>794</v>
      </c>
      <c r="F120" s="109" t="s">
        <v>53</v>
      </c>
      <c r="G120" s="106"/>
      <c r="H120" s="106">
        <v>75</v>
      </c>
      <c r="I120" s="100">
        <v>0</v>
      </c>
      <c r="J120" s="91">
        <v>0</v>
      </c>
      <c r="K120" s="91">
        <v>0</v>
      </c>
      <c r="L120" s="91"/>
      <c r="M120" s="91">
        <v>0</v>
      </c>
      <c r="N120" s="91">
        <v>0</v>
      </c>
      <c r="O120" s="91">
        <f>(SUM(G120,I120,N120)+(LARGE((H120,J120:M120),1))+(LARGE((H120,J120:M120),2)))</f>
        <v>75</v>
      </c>
      <c r="P120" s="179"/>
      <c r="Q120" s="179"/>
    </row>
    <row r="121" spans="1:19" x14ac:dyDescent="0.2">
      <c r="A121" s="293">
        <v>12</v>
      </c>
      <c r="B121" s="419" t="s">
        <v>102</v>
      </c>
      <c r="C121" s="419" t="s">
        <v>204</v>
      </c>
      <c r="D121" s="419" t="s">
        <v>421</v>
      </c>
      <c r="E121" s="428" t="s">
        <v>58</v>
      </c>
      <c r="F121" s="506" t="s">
        <v>53</v>
      </c>
      <c r="G121" s="420"/>
      <c r="H121" s="420">
        <f>75/2</f>
        <v>37.5</v>
      </c>
      <c r="I121" s="430">
        <v>0</v>
      </c>
      <c r="J121" s="430">
        <f>75/2</f>
        <v>37.5</v>
      </c>
      <c r="K121" s="430"/>
      <c r="L121" s="430">
        <v>0</v>
      </c>
      <c r="M121" s="419">
        <f>75/2</f>
        <v>37.5</v>
      </c>
      <c r="N121" s="91">
        <v>0</v>
      </c>
      <c r="O121" s="91">
        <f>(SUM(G121,I121,N121)+(LARGE((H121,J121:M121),1))+(LARGE((H121,J121:M121),2)))</f>
        <v>75</v>
      </c>
      <c r="P121" s="179"/>
      <c r="Q121" s="179"/>
    </row>
    <row r="122" spans="1:19" s="457" customFormat="1" x14ac:dyDescent="0.2">
      <c r="A122" s="475">
        <v>12</v>
      </c>
      <c r="B122" s="91" t="s">
        <v>286</v>
      </c>
      <c r="C122" s="91" t="s">
        <v>64</v>
      </c>
      <c r="D122" s="91" t="s">
        <v>415</v>
      </c>
      <c r="E122" s="89" t="s">
        <v>34</v>
      </c>
      <c r="F122" s="109" t="s">
        <v>53</v>
      </c>
      <c r="G122" s="106"/>
      <c r="H122" s="106">
        <v>0</v>
      </c>
      <c r="I122" s="100">
        <v>0</v>
      </c>
      <c r="J122" s="91">
        <v>75</v>
      </c>
      <c r="K122" s="91">
        <v>0</v>
      </c>
      <c r="L122" s="91">
        <v>0</v>
      </c>
      <c r="M122" s="91"/>
      <c r="N122" s="91"/>
      <c r="O122" s="91">
        <f>(SUM(G122,I122,N122)+(LARGE((H122,J122:M122),1))+(LARGE((H122,J122:M122),2)))</f>
        <v>75</v>
      </c>
      <c r="P122" s="179"/>
      <c r="Q122" s="179"/>
      <c r="R122"/>
      <c r="S122" s="458"/>
    </row>
    <row r="123" spans="1:19" x14ac:dyDescent="0.2">
      <c r="A123" s="475">
        <v>12</v>
      </c>
      <c r="B123" s="91" t="s">
        <v>375</v>
      </c>
      <c r="C123" s="91" t="s">
        <v>22</v>
      </c>
      <c r="D123" s="91" t="s">
        <v>412</v>
      </c>
      <c r="E123" s="89" t="s">
        <v>48</v>
      </c>
      <c r="F123" s="109" t="s">
        <v>53</v>
      </c>
      <c r="G123" s="106"/>
      <c r="H123" s="106">
        <v>75</v>
      </c>
      <c r="I123" s="100">
        <v>0</v>
      </c>
      <c r="J123" s="91"/>
      <c r="K123" s="91"/>
      <c r="L123" s="91"/>
      <c r="M123" s="91"/>
      <c r="N123" s="91"/>
      <c r="O123" s="91">
        <f>SUBTOTAL(9,G123:N123)</f>
        <v>75</v>
      </c>
      <c r="P123" s="179"/>
      <c r="Q123" s="179"/>
    </row>
    <row r="124" spans="1:19" x14ac:dyDescent="0.2">
      <c r="A124" s="293">
        <v>16</v>
      </c>
      <c r="B124" s="419" t="s">
        <v>1252</v>
      </c>
      <c r="C124" s="419" t="s">
        <v>221</v>
      </c>
      <c r="D124" s="419" t="s">
        <v>653</v>
      </c>
      <c r="E124" s="428" t="s">
        <v>268</v>
      </c>
      <c r="F124" s="506" t="s">
        <v>53</v>
      </c>
      <c r="G124" s="420"/>
      <c r="H124" s="420"/>
      <c r="I124" s="419"/>
      <c r="J124" s="419">
        <f>75/2</f>
        <v>37.5</v>
      </c>
      <c r="K124" s="419"/>
      <c r="L124" s="91">
        <v>0</v>
      </c>
      <c r="M124" s="91">
        <v>0</v>
      </c>
      <c r="N124" s="91"/>
      <c r="O124" s="91">
        <f>SUBTOTAL(9,G124:N124)</f>
        <v>37.5</v>
      </c>
      <c r="P124" s="179"/>
      <c r="Q124" s="179"/>
    </row>
    <row r="125" spans="1:19" x14ac:dyDescent="0.2">
      <c r="A125" s="293"/>
      <c r="B125" s="91" t="s">
        <v>1125</v>
      </c>
      <c r="C125" s="91" t="s">
        <v>1466</v>
      </c>
      <c r="D125" s="91" t="s">
        <v>425</v>
      </c>
      <c r="E125" s="89" t="s">
        <v>1467</v>
      </c>
      <c r="F125" s="109" t="s">
        <v>53</v>
      </c>
      <c r="G125" s="106"/>
      <c r="H125" s="106"/>
      <c r="I125" s="100"/>
      <c r="J125" s="91"/>
      <c r="K125" s="91"/>
      <c r="L125" s="91"/>
      <c r="M125" s="91">
        <v>0</v>
      </c>
      <c r="N125" s="91"/>
      <c r="O125" s="91">
        <f>SUM(G125:N125)</f>
        <v>0</v>
      </c>
      <c r="P125" s="179"/>
      <c r="Q125" s="179"/>
    </row>
    <row r="126" spans="1:19" s="18" customFormat="1" x14ac:dyDescent="0.2">
      <c r="A126" s="471"/>
      <c r="B126" s="419" t="s">
        <v>370</v>
      </c>
      <c r="C126" s="419" t="s">
        <v>57</v>
      </c>
      <c r="D126" s="419" t="s">
        <v>415</v>
      </c>
      <c r="E126" s="428" t="s">
        <v>251</v>
      </c>
      <c r="F126" s="444" t="s">
        <v>53</v>
      </c>
      <c r="G126" s="420">
        <v>0</v>
      </c>
      <c r="H126" s="420">
        <v>0</v>
      </c>
      <c r="I126" s="452">
        <v>0</v>
      </c>
      <c r="J126" s="430">
        <v>0</v>
      </c>
      <c r="K126" s="430"/>
      <c r="L126" s="430"/>
      <c r="M126" s="419"/>
      <c r="N126" s="419"/>
      <c r="O126" s="419">
        <f>(SUM(G126,I126,N126)+(LARGE((H126,J126:M126),1))+(LARGE((H126,J126:M126),2)))</f>
        <v>0</v>
      </c>
      <c r="P126" s="500"/>
      <c r="Q126" s="500"/>
      <c r="R126" s="173"/>
      <c r="S126" s="369"/>
    </row>
    <row r="127" spans="1:19" x14ac:dyDescent="0.2">
      <c r="A127" s="475"/>
      <c r="B127" s="419" t="s">
        <v>374</v>
      </c>
      <c r="C127" s="419" t="s">
        <v>487</v>
      </c>
      <c r="D127" s="419" t="s">
        <v>423</v>
      </c>
      <c r="E127" s="428" t="s">
        <v>13</v>
      </c>
      <c r="F127" s="444" t="s">
        <v>53</v>
      </c>
      <c r="G127" s="420"/>
      <c r="H127" s="420">
        <v>0</v>
      </c>
      <c r="I127" s="430"/>
      <c r="J127" s="419"/>
      <c r="K127" s="419"/>
      <c r="L127" s="419"/>
      <c r="M127" s="419"/>
      <c r="N127" s="419"/>
      <c r="O127" s="419">
        <f>SUBTOTAL(9,G127:N127)</f>
        <v>0</v>
      </c>
      <c r="P127" s="431"/>
      <c r="Q127" s="431"/>
    </row>
    <row r="128" spans="1:19" x14ac:dyDescent="0.2">
      <c r="A128" s="475"/>
      <c r="B128" s="419" t="s">
        <v>978</v>
      </c>
      <c r="C128" s="419" t="s">
        <v>65</v>
      </c>
      <c r="D128" s="419" t="s">
        <v>421</v>
      </c>
      <c r="E128" s="428" t="s">
        <v>268</v>
      </c>
      <c r="F128" s="444" t="s">
        <v>53</v>
      </c>
      <c r="G128" s="420"/>
      <c r="H128" s="420"/>
      <c r="I128" s="430">
        <v>0</v>
      </c>
      <c r="J128" s="430"/>
      <c r="K128" s="100">
        <v>0</v>
      </c>
      <c r="L128" s="100"/>
      <c r="M128" s="91">
        <v>0</v>
      </c>
      <c r="N128" s="91"/>
      <c r="O128" s="91">
        <f>SUBTOTAL(9,G128:N128)</f>
        <v>0</v>
      </c>
      <c r="P128" s="287"/>
      <c r="Q128" s="287"/>
    </row>
    <row r="129" spans="1:19" x14ac:dyDescent="0.2">
      <c r="A129" s="475"/>
      <c r="B129" s="101" t="s">
        <v>980</v>
      </c>
      <c r="C129" s="101" t="s">
        <v>981</v>
      </c>
      <c r="D129" s="101" t="s">
        <v>418</v>
      </c>
      <c r="E129" s="102" t="s">
        <v>982</v>
      </c>
      <c r="F129" s="109" t="s">
        <v>53</v>
      </c>
      <c r="G129" s="106"/>
      <c r="H129" s="106"/>
      <c r="I129" s="100">
        <v>0</v>
      </c>
      <c r="J129" s="100">
        <v>0</v>
      </c>
      <c r="K129" s="100">
        <v>0</v>
      </c>
      <c r="L129" s="100"/>
      <c r="M129" s="91"/>
      <c r="N129" s="91"/>
      <c r="O129" s="91">
        <f>(SUM(G129,I129,N129)+(LARGE((H129,J129:M129),1))+(LARGE((H129,J129:M129),2)))</f>
        <v>0</v>
      </c>
      <c r="P129" s="287"/>
      <c r="Q129" s="287"/>
    </row>
    <row r="130" spans="1:19" x14ac:dyDescent="0.2">
      <c r="A130" s="475"/>
      <c r="B130" s="419" t="s">
        <v>488</v>
      </c>
      <c r="C130" s="419" t="s">
        <v>489</v>
      </c>
      <c r="D130" s="419" t="s">
        <v>423</v>
      </c>
      <c r="E130" s="428" t="s">
        <v>490</v>
      </c>
      <c r="F130" s="444" t="s">
        <v>53</v>
      </c>
      <c r="G130" s="420"/>
      <c r="H130" s="420">
        <v>0</v>
      </c>
      <c r="I130" s="430"/>
      <c r="J130" s="419"/>
      <c r="K130" s="419"/>
      <c r="L130" s="419"/>
      <c r="M130" s="419"/>
      <c r="N130" s="419"/>
      <c r="O130" s="419">
        <f>SUBTOTAL(9,G130:N130)</f>
        <v>0</v>
      </c>
      <c r="P130" s="431"/>
      <c r="Q130" s="431"/>
    </row>
    <row r="131" spans="1:19" x14ac:dyDescent="0.2">
      <c r="A131" s="475"/>
      <c r="B131" s="91" t="s">
        <v>277</v>
      </c>
      <c r="C131" s="91" t="s">
        <v>764</v>
      </c>
      <c r="D131" s="91" t="s">
        <v>651</v>
      </c>
      <c r="E131" s="89" t="s">
        <v>175</v>
      </c>
      <c r="F131" s="109" t="s">
        <v>53</v>
      </c>
      <c r="G131" s="106"/>
      <c r="H131" s="91"/>
      <c r="I131" s="91">
        <v>0</v>
      </c>
      <c r="J131" s="91"/>
      <c r="K131" s="91"/>
      <c r="L131" s="91"/>
      <c r="M131" s="91"/>
      <c r="N131" s="91"/>
      <c r="O131" s="91">
        <f>SUBTOTAL(9,G131:N131)</f>
        <v>0</v>
      </c>
      <c r="P131" s="179"/>
      <c r="Q131" s="179"/>
    </row>
    <row r="132" spans="1:19" x14ac:dyDescent="0.2">
      <c r="A132" s="475"/>
      <c r="B132" s="419" t="s">
        <v>1253</v>
      </c>
      <c r="C132" s="419" t="s">
        <v>1206</v>
      </c>
      <c r="D132" s="419" t="s">
        <v>421</v>
      </c>
      <c r="E132" s="428" t="s">
        <v>23</v>
      </c>
      <c r="F132" s="444" t="s">
        <v>53</v>
      </c>
      <c r="G132" s="420"/>
      <c r="H132" s="420"/>
      <c r="I132" s="430"/>
      <c r="J132" s="430"/>
      <c r="K132" s="430"/>
      <c r="L132" s="430"/>
      <c r="M132" s="419"/>
      <c r="N132" s="419"/>
      <c r="O132" s="419">
        <f>SUBTOTAL(9,G132:N132)</f>
        <v>0</v>
      </c>
      <c r="P132" s="500"/>
      <c r="Q132" s="500"/>
    </row>
    <row r="133" spans="1:19" x14ac:dyDescent="0.2">
      <c r="A133" s="293"/>
      <c r="B133" s="419" t="s">
        <v>644</v>
      </c>
      <c r="C133" s="419" t="s">
        <v>294</v>
      </c>
      <c r="D133" s="419" t="s">
        <v>645</v>
      </c>
      <c r="E133" s="428" t="s">
        <v>268</v>
      </c>
      <c r="F133" s="506" t="s">
        <v>53</v>
      </c>
      <c r="G133" s="420"/>
      <c r="H133" s="430"/>
      <c r="I133" s="430">
        <v>0</v>
      </c>
      <c r="J133" s="430">
        <v>0</v>
      </c>
      <c r="K133" s="430"/>
      <c r="L133" s="100">
        <v>0</v>
      </c>
      <c r="M133" s="100">
        <v>0</v>
      </c>
      <c r="N133" s="91"/>
      <c r="O133" s="91">
        <f>SUBTOTAL(9,G133:N133)</f>
        <v>0</v>
      </c>
      <c r="P133" s="179"/>
      <c r="Q133" s="179"/>
    </row>
    <row r="134" spans="1:19" x14ac:dyDescent="0.2">
      <c r="A134" s="475"/>
      <c r="B134" s="91" t="s">
        <v>647</v>
      </c>
      <c r="C134" s="91" t="s">
        <v>70</v>
      </c>
      <c r="D134" s="91" t="s">
        <v>645</v>
      </c>
      <c r="E134" s="89" t="s">
        <v>314</v>
      </c>
      <c r="F134" s="135" t="s">
        <v>53</v>
      </c>
      <c r="G134" s="106"/>
      <c r="H134" s="100">
        <v>0</v>
      </c>
      <c r="I134" s="100">
        <v>0</v>
      </c>
      <c r="J134" s="100"/>
      <c r="K134" s="100"/>
      <c r="L134" s="100"/>
      <c r="M134" s="100">
        <v>0</v>
      </c>
      <c r="N134" s="91"/>
      <c r="O134" s="91">
        <f>SUBTOTAL(9,G134:N134)</f>
        <v>0</v>
      </c>
      <c r="P134" s="179"/>
      <c r="Q134" s="179"/>
    </row>
    <row r="135" spans="1:19" x14ac:dyDescent="0.2">
      <c r="A135" s="314"/>
      <c r="B135" s="49"/>
      <c r="C135" s="49"/>
      <c r="D135" s="49"/>
      <c r="E135" s="81"/>
      <c r="F135" s="136"/>
      <c r="G135" s="137"/>
      <c r="H135" s="49"/>
      <c r="I135" s="49"/>
      <c r="J135" s="49"/>
      <c r="K135" s="49"/>
      <c r="L135" s="49"/>
      <c r="M135" s="49"/>
      <c r="N135" s="49"/>
      <c r="O135" s="146"/>
      <c r="P135" s="289"/>
      <c r="Q135" s="289"/>
    </row>
    <row r="136" spans="1:19" x14ac:dyDescent="0.2">
      <c r="A136" s="769">
        <v>1</v>
      </c>
      <c r="B136" s="504" t="s">
        <v>376</v>
      </c>
      <c r="C136" s="504" t="s">
        <v>31</v>
      </c>
      <c r="D136" s="504" t="s">
        <v>411</v>
      </c>
      <c r="E136" s="505" t="s">
        <v>17</v>
      </c>
      <c r="F136" s="506" t="s">
        <v>55</v>
      </c>
      <c r="G136" s="420">
        <f>325/2</f>
        <v>162.5</v>
      </c>
      <c r="H136" s="106">
        <v>200</v>
      </c>
      <c r="I136" s="100">
        <v>400</v>
      </c>
      <c r="J136" s="100">
        <v>200</v>
      </c>
      <c r="K136" s="637">
        <v>200</v>
      </c>
      <c r="L136" s="100"/>
      <c r="M136" s="91"/>
      <c r="N136" s="421">
        <v>400</v>
      </c>
      <c r="O136" s="91">
        <f>(SUM(G136,I136,N136)+(LARGE((H136,J136:M136),1))+(LARGE((H136,J136:M136),2)))</f>
        <v>1362.5</v>
      </c>
      <c r="P136" s="744" t="s">
        <v>1490</v>
      </c>
      <c r="Q136" s="179"/>
    </row>
    <row r="137" spans="1:19" x14ac:dyDescent="0.2">
      <c r="A137" s="769">
        <v>2</v>
      </c>
      <c r="B137" s="419" t="s">
        <v>374</v>
      </c>
      <c r="C137" s="419" t="s">
        <v>487</v>
      </c>
      <c r="D137" s="419" t="s">
        <v>423</v>
      </c>
      <c r="E137" s="428" t="s">
        <v>13</v>
      </c>
      <c r="F137" s="444" t="s">
        <v>55</v>
      </c>
      <c r="G137" s="420"/>
      <c r="H137" s="420"/>
      <c r="I137" s="100">
        <v>150</v>
      </c>
      <c r="J137" s="619">
        <v>125</v>
      </c>
      <c r="K137" s="619">
        <v>125</v>
      </c>
      <c r="L137" s="91">
        <v>200</v>
      </c>
      <c r="M137" s="91">
        <v>162.5</v>
      </c>
      <c r="N137" s="91">
        <v>400</v>
      </c>
      <c r="O137" s="91">
        <f>(SUM(G137,I137,N137)+(LARGE((H137,J137:M137),1))+(LARGE((H137,J137:M137),2)))</f>
        <v>912.5</v>
      </c>
      <c r="P137" s="744" t="s">
        <v>1490</v>
      </c>
      <c r="Q137" s="179"/>
    </row>
    <row r="138" spans="1:19" x14ac:dyDescent="0.2">
      <c r="A138" s="769">
        <v>3</v>
      </c>
      <c r="B138" s="419" t="s">
        <v>984</v>
      </c>
      <c r="C138" s="419" t="s">
        <v>83</v>
      </c>
      <c r="D138" s="419" t="s">
        <v>653</v>
      </c>
      <c r="E138" s="428" t="s">
        <v>15</v>
      </c>
      <c r="F138" s="506" t="s">
        <v>55</v>
      </c>
      <c r="G138" s="420"/>
      <c r="H138" s="430">
        <v>200</v>
      </c>
      <c r="I138" s="100">
        <v>0</v>
      </c>
      <c r="J138" s="100">
        <v>0</v>
      </c>
      <c r="K138" s="100"/>
      <c r="L138" s="100">
        <v>162.5</v>
      </c>
      <c r="M138" s="100">
        <v>0</v>
      </c>
      <c r="N138" s="91">
        <v>325</v>
      </c>
      <c r="O138" s="91">
        <f>(SUM(G138,I138,N138)+(LARGE((H138,J138:M138),1))+(LARGE((H138,J138:M138),2)))</f>
        <v>687.5</v>
      </c>
      <c r="P138" s="744" t="s">
        <v>1490</v>
      </c>
      <c r="Q138" s="179"/>
    </row>
    <row r="139" spans="1:19" x14ac:dyDescent="0.2">
      <c r="A139" s="471"/>
      <c r="B139" s="504" t="s">
        <v>765</v>
      </c>
      <c r="C139" s="504" t="s">
        <v>766</v>
      </c>
      <c r="D139" s="504" t="s">
        <v>407</v>
      </c>
      <c r="E139" s="505" t="s">
        <v>190</v>
      </c>
      <c r="F139" s="444" t="s">
        <v>55</v>
      </c>
      <c r="G139" s="420">
        <v>150</v>
      </c>
      <c r="H139" s="420">
        <v>162.5</v>
      </c>
      <c r="I139" s="419">
        <v>150</v>
      </c>
      <c r="J139" s="419"/>
      <c r="K139" s="419"/>
      <c r="L139" s="419"/>
      <c r="M139" s="419"/>
      <c r="N139" s="419"/>
      <c r="O139" s="419">
        <f>SUBTOTAL(9,G139:N139)</f>
        <v>462.5</v>
      </c>
      <c r="P139" s="500"/>
      <c r="Q139" s="500"/>
    </row>
    <row r="140" spans="1:19" x14ac:dyDescent="0.2">
      <c r="A140" s="471"/>
      <c r="B140" s="504" t="s">
        <v>664</v>
      </c>
      <c r="C140" s="504" t="s">
        <v>665</v>
      </c>
      <c r="D140" s="504" t="s">
        <v>645</v>
      </c>
      <c r="E140" s="505" t="s">
        <v>17</v>
      </c>
      <c r="F140" s="506" t="s">
        <v>55</v>
      </c>
      <c r="G140" s="420">
        <f>100/2</f>
        <v>50</v>
      </c>
      <c r="H140" s="420">
        <f>200/2</f>
        <v>100</v>
      </c>
      <c r="I140" s="430">
        <f>150/2</f>
        <v>75</v>
      </c>
      <c r="J140" s="430"/>
      <c r="K140" s="430"/>
      <c r="L140" s="430"/>
      <c r="M140" s="419">
        <v>200</v>
      </c>
      <c r="N140" s="419"/>
      <c r="O140" s="419">
        <f>SUBTOTAL(9,G140:N140)</f>
        <v>425</v>
      </c>
      <c r="P140" s="500"/>
      <c r="Q140" s="500"/>
    </row>
    <row r="141" spans="1:19" x14ac:dyDescent="0.2">
      <c r="A141" s="769">
        <v>4</v>
      </c>
      <c r="B141" s="91" t="s">
        <v>28</v>
      </c>
      <c r="C141" s="91" t="s">
        <v>100</v>
      </c>
      <c r="D141" s="91" t="s">
        <v>419</v>
      </c>
      <c r="E141" s="89" t="s">
        <v>74</v>
      </c>
      <c r="F141" s="109" t="s">
        <v>55</v>
      </c>
      <c r="G141" s="106"/>
      <c r="H141" s="106">
        <v>0</v>
      </c>
      <c r="I141" s="100">
        <v>0</v>
      </c>
      <c r="J141" s="91"/>
      <c r="K141" s="91">
        <v>125</v>
      </c>
      <c r="L141" s="91">
        <v>0</v>
      </c>
      <c r="M141" s="91">
        <v>0</v>
      </c>
      <c r="N141" s="91">
        <v>250</v>
      </c>
      <c r="O141" s="91">
        <f>(SUM(G141,I141,N141)+(LARGE((H141,J141:M141),1))+(LARGE((H141,J141:M141),2)))</f>
        <v>375</v>
      </c>
      <c r="P141" s="744" t="s">
        <v>1490</v>
      </c>
      <c r="Q141" s="744" t="s">
        <v>1551</v>
      </c>
    </row>
    <row r="142" spans="1:19" x14ac:dyDescent="0.2">
      <c r="A142" s="475">
        <v>5</v>
      </c>
      <c r="B142" s="91" t="s">
        <v>332</v>
      </c>
      <c r="C142" s="91" t="s">
        <v>373</v>
      </c>
      <c r="D142" s="91" t="s">
        <v>427</v>
      </c>
      <c r="E142" s="89" t="s">
        <v>17</v>
      </c>
      <c r="F142" s="109" t="s">
        <v>55</v>
      </c>
      <c r="G142" s="106"/>
      <c r="H142" s="106">
        <v>0</v>
      </c>
      <c r="I142" s="100">
        <v>0</v>
      </c>
      <c r="J142" s="91">
        <v>0</v>
      </c>
      <c r="K142" s="91">
        <v>162.5</v>
      </c>
      <c r="L142" s="91"/>
      <c r="M142" s="91"/>
      <c r="N142" s="91"/>
      <c r="O142" s="91">
        <f>(SUM(G142,I142,N142)+(LARGE((H142,J142:M142),1))+(LARGE((H142,J142:M142),2)))</f>
        <v>162.5</v>
      </c>
      <c r="P142" s="179" t="s">
        <v>1511</v>
      </c>
      <c r="Q142" s="179" t="s">
        <v>1511</v>
      </c>
    </row>
    <row r="143" spans="1:19" s="18" customFormat="1" x14ac:dyDescent="0.2">
      <c r="A143" s="475">
        <v>5</v>
      </c>
      <c r="B143" s="419" t="s">
        <v>488</v>
      </c>
      <c r="C143" s="419" t="s">
        <v>489</v>
      </c>
      <c r="D143" s="419" t="s">
        <v>423</v>
      </c>
      <c r="E143" s="428" t="s">
        <v>490</v>
      </c>
      <c r="F143" s="444" t="s">
        <v>55</v>
      </c>
      <c r="G143" s="420"/>
      <c r="H143" s="420">
        <v>0</v>
      </c>
      <c r="I143" s="430"/>
      <c r="J143" s="91">
        <v>162.5</v>
      </c>
      <c r="K143" s="91"/>
      <c r="L143" s="91"/>
      <c r="M143" s="91"/>
      <c r="N143" s="91"/>
      <c r="O143" s="91">
        <f>(SUM(G143,I143,N143)+(LARGE((H143,J143:M143),1))+(LARGE((H143,J143:M143),2)))</f>
        <v>162.5</v>
      </c>
      <c r="P143" s="179" t="s">
        <v>1511</v>
      </c>
      <c r="Q143" s="179" t="s">
        <v>1511</v>
      </c>
      <c r="R143" s="173"/>
      <c r="S143" s="369"/>
    </row>
    <row r="144" spans="1:19" x14ac:dyDescent="0.2">
      <c r="A144" s="471"/>
      <c r="B144" s="419" t="s">
        <v>666</v>
      </c>
      <c r="C144" s="419" t="s">
        <v>82</v>
      </c>
      <c r="D144" s="419" t="s">
        <v>407</v>
      </c>
      <c r="E144" s="428" t="s">
        <v>34</v>
      </c>
      <c r="F144" s="506" t="s">
        <v>55</v>
      </c>
      <c r="G144" s="420">
        <v>0</v>
      </c>
      <c r="H144" s="430">
        <v>125</v>
      </c>
      <c r="I144" s="430">
        <v>0</v>
      </c>
      <c r="J144" s="430">
        <v>0</v>
      </c>
      <c r="K144" s="430">
        <v>0</v>
      </c>
      <c r="L144" s="430"/>
      <c r="M144" s="430"/>
      <c r="N144" s="419"/>
      <c r="O144" s="419">
        <f>(SUM(G144,I144,N144)+(LARGE((H144,J144:M144),1))+(LARGE((H144,J144:M144),2)))</f>
        <v>125</v>
      </c>
      <c r="P144" s="431"/>
      <c r="Q144" s="431"/>
    </row>
    <row r="145" spans="1:19" s="741" customFormat="1" x14ac:dyDescent="0.2">
      <c r="A145" s="475"/>
      <c r="B145" s="419" t="s">
        <v>1253</v>
      </c>
      <c r="C145" s="419" t="s">
        <v>1206</v>
      </c>
      <c r="D145" s="419" t="s">
        <v>421</v>
      </c>
      <c r="E145" s="428" t="s">
        <v>23</v>
      </c>
      <c r="F145" s="444" t="s">
        <v>55</v>
      </c>
      <c r="G145" s="420"/>
      <c r="H145" s="420"/>
      <c r="I145" s="430"/>
      <c r="J145" s="430"/>
      <c r="K145" s="100">
        <v>0</v>
      </c>
      <c r="L145" s="100"/>
      <c r="M145" s="91"/>
      <c r="N145" s="91"/>
      <c r="O145" s="91">
        <f>SUBTOTAL(9,G145:N145)</f>
        <v>0</v>
      </c>
      <c r="P145" s="287"/>
      <c r="Q145" s="287"/>
      <c r="R145"/>
      <c r="S145" s="742"/>
    </row>
    <row r="146" spans="1:19" s="741" customFormat="1" x14ac:dyDescent="0.2">
      <c r="A146" s="293"/>
      <c r="B146" s="101" t="s">
        <v>1520</v>
      </c>
      <c r="C146" s="101" t="s">
        <v>29</v>
      </c>
      <c r="D146" s="770"/>
      <c r="E146" s="102" t="s">
        <v>168</v>
      </c>
      <c r="F146" s="135" t="s">
        <v>55</v>
      </c>
      <c r="G146" s="106"/>
      <c r="H146" s="106"/>
      <c r="I146" s="100"/>
      <c r="J146" s="100"/>
      <c r="K146" s="100"/>
      <c r="L146" s="100"/>
      <c r="M146" s="91"/>
      <c r="N146" s="91">
        <v>0</v>
      </c>
      <c r="O146" s="91">
        <f>SUM(G146:N146)</f>
        <v>0</v>
      </c>
      <c r="P146" s="287"/>
      <c r="Q146" s="287"/>
      <c r="R146"/>
      <c r="S146" s="742"/>
    </row>
    <row r="147" spans="1:19" x14ac:dyDescent="0.2">
      <c r="A147" s="293"/>
      <c r="B147" s="101" t="s">
        <v>28</v>
      </c>
      <c r="C147" s="101" t="s">
        <v>83</v>
      </c>
      <c r="D147" s="770"/>
      <c r="E147" s="102" t="s">
        <v>325</v>
      </c>
      <c r="F147" s="135" t="s">
        <v>55</v>
      </c>
      <c r="G147" s="106"/>
      <c r="H147" s="106"/>
      <c r="I147" s="100"/>
      <c r="J147" s="100"/>
      <c r="K147" s="100"/>
      <c r="L147" s="100"/>
      <c r="M147" s="91"/>
      <c r="N147" s="91">
        <v>0</v>
      </c>
      <c r="O147" s="91">
        <f>SUM(G147:N147)</f>
        <v>0</v>
      </c>
      <c r="P147" s="287"/>
      <c r="Q147" s="287"/>
    </row>
    <row r="148" spans="1:19" x14ac:dyDescent="0.2">
      <c r="A148" s="475"/>
      <c r="B148" s="101" t="s">
        <v>983</v>
      </c>
      <c r="C148" s="101" t="s">
        <v>276</v>
      </c>
      <c r="D148" s="101" t="s">
        <v>418</v>
      </c>
      <c r="E148" s="102" t="s">
        <v>977</v>
      </c>
      <c r="F148" s="109" t="s">
        <v>55</v>
      </c>
      <c r="G148" s="106"/>
      <c r="H148" s="106"/>
      <c r="I148" s="91">
        <v>0</v>
      </c>
      <c r="J148" s="91"/>
      <c r="K148" s="91"/>
      <c r="L148" s="91"/>
      <c r="M148" s="91"/>
      <c r="N148" s="91"/>
      <c r="O148" s="91">
        <f>SUBTOTAL(9,G148:N148)</f>
        <v>0</v>
      </c>
      <c r="P148" s="179"/>
      <c r="Q148" s="179"/>
    </row>
    <row r="149" spans="1:19" x14ac:dyDescent="0.2">
      <c r="A149" s="314"/>
      <c r="B149" s="49"/>
      <c r="C149" s="49"/>
      <c r="D149" s="49"/>
      <c r="E149" s="81"/>
      <c r="F149" s="136"/>
      <c r="G149" s="137"/>
      <c r="H149" s="49"/>
      <c r="I149" s="49"/>
      <c r="J149" s="49"/>
      <c r="K149" s="49"/>
      <c r="L149" s="49"/>
      <c r="M149" s="49"/>
      <c r="N149" s="49"/>
      <c r="O149" s="146"/>
      <c r="P149" s="289"/>
      <c r="Q149" s="289"/>
    </row>
    <row r="150" spans="1:19" x14ac:dyDescent="0.2">
      <c r="A150" s="769">
        <v>1</v>
      </c>
      <c r="B150" s="504" t="s">
        <v>765</v>
      </c>
      <c r="C150" s="504" t="s">
        <v>766</v>
      </c>
      <c r="D150" s="504" t="s">
        <v>407</v>
      </c>
      <c r="E150" s="505" t="s">
        <v>190</v>
      </c>
      <c r="F150" s="444" t="s">
        <v>136</v>
      </c>
      <c r="G150" s="420">
        <f>150/2</f>
        <v>75</v>
      </c>
      <c r="H150" s="420">
        <f>162.5/2</f>
        <v>81.25</v>
      </c>
      <c r="I150" s="419">
        <f>150/2</f>
        <v>75</v>
      </c>
      <c r="J150" s="419"/>
      <c r="K150" s="419"/>
      <c r="L150" s="91">
        <v>200</v>
      </c>
      <c r="M150" s="91"/>
      <c r="N150" s="91">
        <v>400</v>
      </c>
      <c r="O150" s="91">
        <f>SUBTOTAL(9,G150:N150)</f>
        <v>831.25</v>
      </c>
      <c r="P150" s="744" t="s">
        <v>1490</v>
      </c>
      <c r="Q150" s="179"/>
    </row>
    <row r="151" spans="1:19" x14ac:dyDescent="0.2">
      <c r="A151" s="769">
        <v>2</v>
      </c>
      <c r="B151" s="419" t="s">
        <v>666</v>
      </c>
      <c r="C151" s="419" t="s">
        <v>82</v>
      </c>
      <c r="D151" s="419" t="s">
        <v>407</v>
      </c>
      <c r="E151" s="428" t="s">
        <v>34</v>
      </c>
      <c r="F151" s="506" t="s">
        <v>136</v>
      </c>
      <c r="G151" s="420">
        <v>0</v>
      </c>
      <c r="H151" s="430">
        <f>125/2</f>
        <v>62.5</v>
      </c>
      <c r="I151" s="430">
        <v>0</v>
      </c>
      <c r="J151" s="430">
        <v>0</v>
      </c>
      <c r="K151" s="430">
        <v>0</v>
      </c>
      <c r="L151" s="100">
        <v>162.5</v>
      </c>
      <c r="M151" s="100">
        <v>0</v>
      </c>
      <c r="N151" s="91">
        <v>325</v>
      </c>
      <c r="O151" s="91">
        <f>(SUM(G151,I151,N151)+(LARGE((H151,J151:M151),1))+(LARGE((H151,J151:M151),2)))</f>
        <v>550</v>
      </c>
      <c r="P151" s="744" t="s">
        <v>1490</v>
      </c>
      <c r="Q151" s="179"/>
    </row>
    <row r="152" spans="1:19" x14ac:dyDescent="0.2">
      <c r="A152" s="471"/>
      <c r="B152" s="419" t="s">
        <v>984</v>
      </c>
      <c r="C152" s="419" t="s">
        <v>83</v>
      </c>
      <c r="D152" s="419" t="s">
        <v>653</v>
      </c>
      <c r="E152" s="428" t="s">
        <v>15</v>
      </c>
      <c r="F152" s="506" t="s">
        <v>136</v>
      </c>
      <c r="G152" s="420"/>
      <c r="H152" s="430">
        <v>200</v>
      </c>
      <c r="I152" s="430"/>
      <c r="J152" s="430"/>
      <c r="K152" s="430"/>
      <c r="L152" s="430"/>
      <c r="M152" s="430"/>
      <c r="N152" s="419"/>
      <c r="O152" s="419">
        <f>SUBTOTAL(9,G152:N152)</f>
        <v>200</v>
      </c>
      <c r="P152" s="431"/>
      <c r="Q152" s="431"/>
    </row>
    <row r="153" spans="1:19" x14ac:dyDescent="0.2">
      <c r="A153" s="475"/>
      <c r="B153" s="91" t="s">
        <v>89</v>
      </c>
      <c r="C153" s="91" t="s">
        <v>991</v>
      </c>
      <c r="D153" s="91" t="s">
        <v>1202</v>
      </c>
      <c r="E153" s="89" t="s">
        <v>992</v>
      </c>
      <c r="F153" s="109" t="s">
        <v>136</v>
      </c>
      <c r="G153" s="106"/>
      <c r="H153" s="106">
        <v>0</v>
      </c>
      <c r="I153" s="100"/>
      <c r="J153" s="100"/>
      <c r="K153" s="100"/>
      <c r="L153" s="100"/>
      <c r="M153" s="91"/>
      <c r="N153" s="91"/>
      <c r="O153" s="91">
        <f>SUBTOTAL(9,G153:N153)</f>
        <v>0</v>
      </c>
      <c r="P153" s="179"/>
      <c r="Q153" s="179"/>
    </row>
    <row r="154" spans="1:19" x14ac:dyDescent="0.2">
      <c r="A154" s="406"/>
      <c r="B154" s="144" t="s">
        <v>523</v>
      </c>
      <c r="C154" s="144" t="s">
        <v>49</v>
      </c>
      <c r="D154" s="144" t="s">
        <v>552</v>
      </c>
      <c r="E154" s="145" t="s">
        <v>525</v>
      </c>
      <c r="F154" s="414" t="s">
        <v>136</v>
      </c>
      <c r="G154" s="106"/>
      <c r="H154" s="91"/>
      <c r="I154" s="106"/>
      <c r="J154" s="91"/>
      <c r="K154" s="91"/>
      <c r="L154" s="91"/>
      <c r="M154" s="619"/>
      <c r="N154" s="100">
        <v>0</v>
      </c>
      <c r="O154" s="91">
        <f t="shared" ref="O154:O156" si="2">SUBTOTAL(9,G154:N154)</f>
        <v>0</v>
      </c>
      <c r="P154" s="179"/>
      <c r="Q154" s="179"/>
    </row>
    <row r="155" spans="1:19" s="723" customFormat="1" x14ac:dyDescent="0.2">
      <c r="A155" s="475"/>
      <c r="B155" s="91" t="s">
        <v>576</v>
      </c>
      <c r="C155" s="91" t="s">
        <v>83</v>
      </c>
      <c r="D155" s="91" t="s">
        <v>419</v>
      </c>
      <c r="E155" s="89" t="s">
        <v>325</v>
      </c>
      <c r="F155" s="109" t="s">
        <v>136</v>
      </c>
      <c r="G155" s="106"/>
      <c r="H155" s="106"/>
      <c r="I155" s="91">
        <v>0</v>
      </c>
      <c r="J155" s="91"/>
      <c r="K155" s="91"/>
      <c r="L155" s="91">
        <v>0</v>
      </c>
      <c r="M155" s="91"/>
      <c r="N155" s="91"/>
      <c r="O155" s="91">
        <f t="shared" si="2"/>
        <v>0</v>
      </c>
      <c r="P155" s="179"/>
      <c r="Q155" s="179"/>
      <c r="R155"/>
      <c r="S155" s="724"/>
    </row>
    <row r="156" spans="1:19" s="741" customFormat="1" x14ac:dyDescent="0.2">
      <c r="A156" s="475"/>
      <c r="B156" s="91" t="s">
        <v>259</v>
      </c>
      <c r="C156" s="91" t="s">
        <v>1521</v>
      </c>
      <c r="D156" s="421"/>
      <c r="E156" s="89" t="s">
        <v>531</v>
      </c>
      <c r="F156" s="109" t="s">
        <v>136</v>
      </c>
      <c r="G156" s="106"/>
      <c r="H156" s="106"/>
      <c r="I156" s="91"/>
      <c r="J156" s="91"/>
      <c r="K156" s="91"/>
      <c r="L156" s="91"/>
      <c r="M156" s="91"/>
      <c r="N156" s="91">
        <v>0</v>
      </c>
      <c r="O156" s="91">
        <f t="shared" si="2"/>
        <v>0</v>
      </c>
      <c r="P156" s="179"/>
      <c r="Q156" s="179"/>
      <c r="R156"/>
      <c r="S156" s="742"/>
    </row>
    <row r="157" spans="1:19" x14ac:dyDescent="0.2">
      <c r="A157" s="475"/>
      <c r="B157" s="91" t="s">
        <v>985</v>
      </c>
      <c r="C157" s="91" t="s">
        <v>986</v>
      </c>
      <c r="D157" s="91" t="s">
        <v>422</v>
      </c>
      <c r="E157" s="89" t="s">
        <v>40</v>
      </c>
      <c r="F157" s="109" t="s">
        <v>136</v>
      </c>
      <c r="G157" s="106"/>
      <c r="H157" s="91"/>
      <c r="I157" s="91">
        <v>0</v>
      </c>
      <c r="J157" s="91"/>
      <c r="K157" s="91"/>
      <c r="L157" s="91"/>
      <c r="M157" s="91"/>
      <c r="N157" s="91"/>
      <c r="O157" s="91">
        <f>SUBTOTAL(9,G157:N157)</f>
        <v>0</v>
      </c>
      <c r="P157" s="179"/>
      <c r="Q157" s="179"/>
    </row>
    <row r="158" spans="1:19" x14ac:dyDescent="0.2">
      <c r="A158" s="314"/>
      <c r="B158" s="49"/>
      <c r="C158" s="49"/>
      <c r="D158" s="49"/>
      <c r="E158" s="81"/>
      <c r="F158" s="136"/>
      <c r="G158" s="137"/>
      <c r="H158" s="49"/>
      <c r="I158" s="49"/>
      <c r="J158" s="49"/>
      <c r="K158" s="49"/>
      <c r="L158" s="49"/>
      <c r="M158" s="49"/>
      <c r="N158" s="49"/>
      <c r="O158" s="146"/>
      <c r="P158" s="289"/>
      <c r="Q158" s="289"/>
    </row>
    <row r="159" spans="1:19" x14ac:dyDescent="0.2">
      <c r="A159" s="475">
        <v>1</v>
      </c>
      <c r="B159" s="91" t="s">
        <v>1366</v>
      </c>
      <c r="C159" s="91" t="s">
        <v>207</v>
      </c>
      <c r="D159" s="91" t="s">
        <v>423</v>
      </c>
      <c r="E159" s="89" t="s">
        <v>268</v>
      </c>
      <c r="F159" s="109" t="s">
        <v>973</v>
      </c>
      <c r="G159" s="106"/>
      <c r="H159" s="106"/>
      <c r="I159" s="100">
        <v>400</v>
      </c>
      <c r="J159" s="91"/>
      <c r="K159" s="91"/>
      <c r="L159" s="91"/>
      <c r="M159" s="91"/>
      <c r="N159" s="91"/>
      <c r="O159" s="91">
        <f t="shared" ref="O159:O162" si="3">SUBTOTAL(9,G159:N159)</f>
        <v>400</v>
      </c>
      <c r="P159" s="179" t="s">
        <v>1511</v>
      </c>
      <c r="Q159" s="179" t="s">
        <v>1511</v>
      </c>
    </row>
    <row r="160" spans="1:19" x14ac:dyDescent="0.2">
      <c r="A160" s="475"/>
      <c r="B160" s="91" t="s">
        <v>1468</v>
      </c>
      <c r="C160" s="91" t="s">
        <v>1469</v>
      </c>
      <c r="D160" s="91" t="s">
        <v>417</v>
      </c>
      <c r="E160" s="89" t="s">
        <v>130</v>
      </c>
      <c r="F160" s="109" t="s">
        <v>973</v>
      </c>
      <c r="G160" s="106"/>
      <c r="H160" s="106"/>
      <c r="I160" s="100"/>
      <c r="J160" s="91"/>
      <c r="K160" s="91"/>
      <c r="L160" s="91"/>
      <c r="M160" s="91"/>
      <c r="N160" s="91"/>
      <c r="O160" s="91">
        <f t="shared" si="3"/>
        <v>0</v>
      </c>
      <c r="P160" s="179"/>
      <c r="Q160" s="179"/>
    </row>
    <row r="161" spans="1:17" x14ac:dyDescent="0.2">
      <c r="A161" s="475"/>
      <c r="B161" s="101" t="s">
        <v>703</v>
      </c>
      <c r="C161" s="101" t="s">
        <v>704</v>
      </c>
      <c r="D161" s="101" t="s">
        <v>429</v>
      </c>
      <c r="E161" s="102" t="s">
        <v>278</v>
      </c>
      <c r="F161" s="109" t="s">
        <v>973</v>
      </c>
      <c r="G161" s="106"/>
      <c r="H161" s="106">
        <v>0</v>
      </c>
      <c r="I161" s="91"/>
      <c r="J161" s="91"/>
      <c r="K161" s="91"/>
      <c r="L161" s="91"/>
      <c r="M161" s="91"/>
      <c r="N161" s="91"/>
      <c r="O161" s="91">
        <f t="shared" si="3"/>
        <v>0</v>
      </c>
      <c r="P161" s="179"/>
      <c r="Q161" s="179"/>
    </row>
    <row r="162" spans="1:17" x14ac:dyDescent="0.2">
      <c r="A162" s="475"/>
      <c r="B162" s="91" t="s">
        <v>667</v>
      </c>
      <c r="C162" s="91" t="s">
        <v>668</v>
      </c>
      <c r="D162" s="91" t="s">
        <v>645</v>
      </c>
      <c r="E162" s="89" t="s">
        <v>24</v>
      </c>
      <c r="F162" s="109" t="s">
        <v>973</v>
      </c>
      <c r="G162" s="106"/>
      <c r="H162" s="106"/>
      <c r="I162" s="100"/>
      <c r="J162" s="100"/>
      <c r="K162" s="100"/>
      <c r="L162" s="100"/>
      <c r="M162" s="91"/>
      <c r="N162" s="91"/>
      <c r="O162" s="91">
        <f t="shared" si="3"/>
        <v>0</v>
      </c>
      <c r="P162" s="287"/>
      <c r="Q162" s="287"/>
    </row>
    <row r="163" spans="1:17" x14ac:dyDescent="0.2">
      <c r="B163" s="17"/>
      <c r="C163" s="17"/>
      <c r="D163" s="17"/>
      <c r="E163" s="252"/>
      <c r="F163" s="24"/>
      <c r="G163" s="8"/>
      <c r="H163" s="16"/>
      <c r="I163" s="16"/>
      <c r="J163" s="16"/>
      <c r="K163" s="16"/>
      <c r="L163" s="16"/>
      <c r="M163" s="16"/>
      <c r="N163" s="16"/>
      <c r="O163" s="16"/>
      <c r="P163" s="14"/>
      <c r="Q163" s="14"/>
    </row>
    <row r="164" spans="1:17" x14ac:dyDescent="0.2">
      <c r="B164" s="17"/>
      <c r="C164" s="17"/>
      <c r="D164" s="17"/>
      <c r="E164" s="252"/>
      <c r="F164" s="24"/>
      <c r="G164" s="8"/>
      <c r="H164" s="16"/>
      <c r="I164" s="16"/>
      <c r="J164" s="16"/>
      <c r="K164" s="16"/>
      <c r="L164" s="16"/>
      <c r="M164" s="16"/>
      <c r="N164" s="16"/>
      <c r="O164" s="16"/>
      <c r="P164" s="14"/>
      <c r="Q164" s="14"/>
    </row>
    <row r="165" spans="1:17" x14ac:dyDescent="0.2">
      <c r="B165" s="17"/>
      <c r="C165" s="17"/>
      <c r="D165" s="17"/>
      <c r="E165" s="252"/>
      <c r="F165" s="24"/>
      <c r="G165" s="8"/>
      <c r="H165" s="16"/>
      <c r="I165" s="16"/>
      <c r="J165" s="16"/>
      <c r="K165" s="16"/>
      <c r="L165" s="16"/>
      <c r="M165" s="16"/>
      <c r="N165" s="16"/>
      <c r="O165" s="16"/>
      <c r="P165" s="14"/>
      <c r="Q165" s="14"/>
    </row>
    <row r="166" spans="1:17" x14ac:dyDescent="0.2">
      <c r="B166" s="17"/>
      <c r="C166" s="17"/>
      <c r="D166" s="17"/>
      <c r="E166" s="252"/>
      <c r="F166" s="24"/>
      <c r="G166" s="8"/>
      <c r="H166" s="16"/>
      <c r="I166" s="16"/>
      <c r="J166" s="16"/>
      <c r="K166" s="16"/>
      <c r="L166" s="16"/>
      <c r="M166" s="16"/>
      <c r="N166" s="16"/>
      <c r="O166" s="16"/>
      <c r="P166" s="14"/>
      <c r="Q166" s="14"/>
    </row>
    <row r="167" spans="1:17" x14ac:dyDescent="0.2">
      <c r="B167" s="17"/>
      <c r="C167" s="17"/>
      <c r="D167" s="17"/>
      <c r="E167" s="252"/>
      <c r="F167" s="24"/>
      <c r="G167" s="8"/>
      <c r="H167" s="16"/>
      <c r="I167" s="16"/>
      <c r="J167" s="16"/>
      <c r="K167" s="16"/>
      <c r="L167" s="16"/>
      <c r="M167" s="16"/>
      <c r="N167" s="16"/>
      <c r="O167" s="16"/>
      <c r="P167" s="14"/>
      <c r="Q167" s="14"/>
    </row>
    <row r="168" spans="1:17" x14ac:dyDescent="0.2">
      <c r="B168" s="17"/>
      <c r="C168" s="17"/>
      <c r="D168" s="17"/>
      <c r="E168" s="252"/>
      <c r="F168" s="24"/>
      <c r="G168" s="8"/>
      <c r="H168" s="16"/>
      <c r="I168" s="16"/>
      <c r="J168" s="16"/>
      <c r="K168" s="16"/>
      <c r="L168" s="16"/>
      <c r="M168" s="16"/>
      <c r="N168" s="16"/>
      <c r="O168" s="16"/>
      <c r="P168" s="14"/>
      <c r="Q168" s="14"/>
    </row>
    <row r="169" spans="1:17" x14ac:dyDescent="0.2">
      <c r="B169" s="17"/>
      <c r="C169" s="17"/>
      <c r="D169" s="17"/>
      <c r="E169" s="252"/>
      <c r="F169" s="24"/>
      <c r="G169" s="8"/>
      <c r="H169" s="16"/>
      <c r="I169" s="16"/>
      <c r="J169" s="16"/>
      <c r="K169" s="16"/>
      <c r="L169" s="16"/>
      <c r="M169" s="16"/>
      <c r="N169" s="16"/>
      <c r="O169" s="16"/>
      <c r="P169" s="14"/>
      <c r="Q169" s="14"/>
    </row>
    <row r="170" spans="1:17" x14ac:dyDescent="0.2">
      <c r="B170" s="17"/>
      <c r="C170" s="17"/>
      <c r="D170" s="17"/>
      <c r="E170" s="252"/>
      <c r="F170" s="24"/>
      <c r="G170" s="8"/>
      <c r="H170" s="16"/>
      <c r="I170" s="16"/>
      <c r="J170" s="16"/>
      <c r="K170" s="16"/>
      <c r="L170" s="16"/>
      <c r="M170" s="16"/>
      <c r="N170" s="16"/>
      <c r="O170" s="16"/>
      <c r="P170" s="14"/>
      <c r="Q170" s="14"/>
    </row>
    <row r="171" spans="1:17" x14ac:dyDescent="0.2">
      <c r="B171" s="17"/>
      <c r="C171" s="17"/>
      <c r="D171" s="17"/>
      <c r="E171" s="252"/>
      <c r="F171" s="24"/>
      <c r="G171" s="8"/>
      <c r="H171" s="16"/>
      <c r="I171" s="16"/>
      <c r="J171" s="16"/>
      <c r="K171" s="16"/>
      <c r="L171" s="16"/>
      <c r="M171" s="16"/>
      <c r="N171" s="16"/>
      <c r="O171" s="16"/>
      <c r="P171" s="14"/>
      <c r="Q171" s="14"/>
    </row>
    <row r="172" spans="1:17" x14ac:dyDescent="0.2">
      <c r="B172" s="17"/>
      <c r="C172" s="17"/>
      <c r="D172" s="17"/>
      <c r="E172" s="252"/>
      <c r="F172" s="24"/>
      <c r="G172" s="8"/>
      <c r="H172" s="16"/>
      <c r="I172" s="16"/>
      <c r="J172" s="16"/>
      <c r="K172" s="16"/>
      <c r="L172" s="16"/>
      <c r="M172" s="16"/>
      <c r="N172" s="16"/>
      <c r="O172" s="16"/>
      <c r="P172" s="14"/>
      <c r="Q172" s="14"/>
    </row>
    <row r="173" spans="1:17" x14ac:dyDescent="0.2">
      <c r="B173" s="17"/>
      <c r="C173" s="17"/>
      <c r="D173" s="17"/>
      <c r="E173" s="252"/>
      <c r="F173" s="24"/>
      <c r="G173" s="8"/>
      <c r="H173" s="16"/>
      <c r="I173" s="16"/>
      <c r="J173" s="16"/>
      <c r="K173" s="16"/>
      <c r="L173" s="16"/>
      <c r="M173" s="16"/>
      <c r="N173" s="16"/>
      <c r="O173" s="16"/>
      <c r="P173" s="14"/>
      <c r="Q173" s="14"/>
    </row>
    <row r="174" spans="1:17" x14ac:dyDescent="0.2">
      <c r="B174" s="17"/>
      <c r="C174" s="17"/>
      <c r="D174" s="17"/>
      <c r="E174" s="252"/>
      <c r="F174" s="24"/>
      <c r="G174" s="8"/>
      <c r="H174" s="16"/>
      <c r="I174" s="16"/>
      <c r="J174" s="16"/>
      <c r="K174" s="16"/>
      <c r="L174" s="16"/>
      <c r="M174" s="16"/>
      <c r="N174" s="16"/>
      <c r="O174" s="16"/>
      <c r="P174" s="14"/>
      <c r="Q174" s="14"/>
    </row>
    <row r="175" spans="1:17" x14ac:dyDescent="0.2">
      <c r="B175" s="17"/>
      <c r="C175" s="17"/>
      <c r="D175" s="17"/>
      <c r="E175" s="252"/>
      <c r="F175" s="24"/>
      <c r="G175" s="8"/>
      <c r="H175" s="16"/>
      <c r="I175" s="16"/>
      <c r="J175" s="16"/>
      <c r="K175" s="16"/>
      <c r="L175" s="16"/>
      <c r="M175" s="16"/>
      <c r="N175" s="16"/>
      <c r="O175" s="16"/>
      <c r="P175" s="14"/>
      <c r="Q175" s="14"/>
    </row>
    <row r="176" spans="1:17" x14ac:dyDescent="0.2">
      <c r="B176" s="17"/>
      <c r="C176" s="17"/>
      <c r="D176" s="17"/>
      <c r="E176" s="252"/>
      <c r="F176" s="24"/>
      <c r="G176" s="8"/>
      <c r="H176" s="16"/>
      <c r="I176" s="16"/>
      <c r="J176" s="16"/>
      <c r="K176" s="16"/>
      <c r="L176" s="16"/>
      <c r="M176" s="16"/>
      <c r="N176" s="16"/>
      <c r="O176" s="16"/>
      <c r="P176" s="14"/>
      <c r="Q176" s="14"/>
    </row>
    <row r="177" spans="2:17" x14ac:dyDescent="0.2">
      <c r="B177" s="17"/>
      <c r="C177" s="17"/>
      <c r="D177" s="17"/>
      <c r="E177" s="252"/>
      <c r="F177" s="24"/>
      <c r="G177" s="8"/>
      <c r="H177" s="16"/>
      <c r="I177" s="16"/>
      <c r="J177" s="16"/>
      <c r="K177" s="16"/>
      <c r="L177" s="16"/>
      <c r="M177" s="16"/>
      <c r="N177" s="16"/>
      <c r="O177" s="16"/>
      <c r="P177" s="14"/>
      <c r="Q177" s="14"/>
    </row>
    <row r="178" spans="2:17" x14ac:dyDescent="0.2">
      <c r="B178" s="17"/>
      <c r="C178" s="17"/>
      <c r="D178" s="17"/>
      <c r="E178" s="252"/>
      <c r="F178" s="24"/>
      <c r="G178" s="8"/>
      <c r="H178" s="16"/>
      <c r="I178" s="16"/>
      <c r="J178" s="16"/>
      <c r="K178" s="16"/>
      <c r="L178" s="16"/>
      <c r="M178" s="16"/>
      <c r="N178" s="16"/>
      <c r="O178" s="16"/>
      <c r="P178" s="14"/>
      <c r="Q178" s="14"/>
    </row>
    <row r="179" spans="2:17" x14ac:dyDescent="0.2">
      <c r="B179" s="17"/>
      <c r="C179" s="17"/>
      <c r="D179" s="17"/>
      <c r="E179" s="252"/>
      <c r="F179" s="24"/>
      <c r="G179" s="8"/>
      <c r="H179" s="16"/>
      <c r="I179" s="16"/>
      <c r="J179" s="16"/>
      <c r="K179" s="16"/>
      <c r="L179" s="16"/>
      <c r="M179" s="16"/>
      <c r="N179" s="16"/>
      <c r="O179" s="16"/>
      <c r="P179" s="14"/>
      <c r="Q179" s="14"/>
    </row>
    <row r="180" spans="2:17" x14ac:dyDescent="0.2">
      <c r="B180" s="17"/>
      <c r="C180" s="17"/>
      <c r="D180" s="17"/>
      <c r="E180" s="252"/>
      <c r="F180" s="24"/>
      <c r="G180" s="13"/>
      <c r="H180" s="14"/>
      <c r="I180" s="14"/>
      <c r="J180" s="14"/>
      <c r="K180" s="14"/>
      <c r="L180" s="14"/>
      <c r="M180" s="14"/>
      <c r="N180" s="14"/>
      <c r="O180" s="16"/>
      <c r="P180" s="14"/>
      <c r="Q180" s="14"/>
    </row>
    <row r="181" spans="2:17" x14ac:dyDescent="0.2">
      <c r="B181" s="14"/>
      <c r="C181" s="14"/>
      <c r="D181" s="14"/>
      <c r="E181" s="14"/>
      <c r="F181" s="25"/>
      <c r="G181" s="8"/>
      <c r="H181" s="9"/>
      <c r="I181" s="9"/>
      <c r="J181" s="9"/>
      <c r="K181" s="9"/>
      <c r="L181" s="9"/>
      <c r="M181" s="9"/>
      <c r="N181" s="9"/>
      <c r="O181" s="16"/>
      <c r="P181" s="14"/>
      <c r="Q181" s="14"/>
    </row>
    <row r="182" spans="2:17" x14ac:dyDescent="0.2">
      <c r="B182" s="18"/>
      <c r="C182" s="18"/>
      <c r="D182" s="18"/>
      <c r="E182" s="252"/>
      <c r="F182" s="24"/>
      <c r="G182" s="8"/>
      <c r="H182" s="9"/>
      <c r="I182" s="9"/>
      <c r="J182" s="9"/>
      <c r="K182" s="9"/>
      <c r="L182" s="9"/>
      <c r="M182" s="9"/>
      <c r="N182" s="9"/>
      <c r="O182" s="16"/>
      <c r="P182" s="14"/>
      <c r="Q182" s="14"/>
    </row>
    <row r="183" spans="2:17" x14ac:dyDescent="0.2">
      <c r="B183" s="18"/>
      <c r="C183" s="18"/>
      <c r="D183" s="18"/>
      <c r="E183" s="252"/>
      <c r="F183" s="24"/>
      <c r="G183" s="8"/>
      <c r="H183" s="9"/>
      <c r="I183" s="9"/>
      <c r="J183" s="9"/>
      <c r="K183" s="9"/>
      <c r="L183" s="9"/>
      <c r="M183" s="9"/>
      <c r="N183" s="9"/>
      <c r="O183" s="16"/>
      <c r="P183" s="14"/>
      <c r="Q183" s="14"/>
    </row>
    <row r="184" spans="2:17" x14ac:dyDescent="0.2">
      <c r="B184" s="18"/>
      <c r="C184" s="18"/>
      <c r="D184" s="18"/>
      <c r="E184" s="252"/>
      <c r="F184" s="24"/>
      <c r="G184" s="8"/>
      <c r="H184" s="16"/>
      <c r="I184" s="16"/>
      <c r="J184" s="16"/>
      <c r="K184" s="16"/>
      <c r="L184" s="16"/>
      <c r="M184" s="16"/>
      <c r="N184" s="16"/>
      <c r="O184" s="16"/>
      <c r="P184" s="14"/>
      <c r="Q184" s="14"/>
    </row>
    <row r="185" spans="2:17" x14ac:dyDescent="0.2">
      <c r="B185" s="26"/>
      <c r="C185" s="26"/>
      <c r="D185" s="26"/>
      <c r="E185" s="252"/>
      <c r="F185" s="24"/>
      <c r="G185" s="8"/>
      <c r="H185" s="16"/>
      <c r="I185" s="16"/>
      <c r="J185" s="16"/>
      <c r="K185" s="16"/>
      <c r="L185" s="16"/>
      <c r="M185" s="16"/>
      <c r="N185" s="16"/>
      <c r="O185" s="16"/>
      <c r="P185" s="14"/>
      <c r="Q185" s="14"/>
    </row>
    <row r="186" spans="2:17" x14ac:dyDescent="0.2">
      <c r="B186" s="17"/>
      <c r="C186" s="17"/>
      <c r="D186" s="17"/>
      <c r="E186" s="252"/>
      <c r="F186" s="24"/>
      <c r="G186" s="8"/>
      <c r="H186" s="9"/>
      <c r="I186" s="9"/>
      <c r="J186" s="9"/>
      <c r="K186" s="9"/>
      <c r="L186" s="9"/>
      <c r="M186" s="9"/>
      <c r="N186" s="9"/>
      <c r="O186" s="16"/>
      <c r="P186" s="290"/>
      <c r="Q186" s="290"/>
    </row>
    <row r="187" spans="2:17" x14ac:dyDescent="0.2">
      <c r="B187" s="17"/>
      <c r="C187" s="17"/>
      <c r="D187" s="17"/>
      <c r="E187" s="252"/>
      <c r="F187" s="24"/>
      <c r="G187" s="8"/>
      <c r="H187" s="9"/>
      <c r="I187" s="9"/>
      <c r="J187" s="9"/>
      <c r="K187" s="9"/>
      <c r="L187" s="9"/>
      <c r="M187" s="9"/>
      <c r="N187" s="9"/>
      <c r="O187" s="16"/>
      <c r="P187" s="14"/>
      <c r="Q187" s="14"/>
    </row>
    <row r="188" spans="2:17" x14ac:dyDescent="0.2">
      <c r="B188" s="17"/>
      <c r="C188" s="17"/>
      <c r="D188" s="17"/>
      <c r="E188" s="252"/>
      <c r="F188" s="24"/>
      <c r="G188" s="8"/>
      <c r="H188" s="9"/>
      <c r="I188" s="9"/>
      <c r="J188" s="9"/>
      <c r="K188" s="9"/>
      <c r="L188" s="9"/>
      <c r="M188" s="9"/>
      <c r="N188" s="9"/>
      <c r="O188" s="16"/>
      <c r="P188" s="14"/>
      <c r="Q188" s="14"/>
    </row>
    <row r="189" spans="2:17" x14ac:dyDescent="0.2">
      <c r="B189" s="17"/>
      <c r="C189" s="17"/>
      <c r="D189" s="17"/>
      <c r="E189" s="252"/>
      <c r="F189" s="24"/>
      <c r="G189" s="22"/>
      <c r="H189" s="23"/>
      <c r="I189" s="23"/>
      <c r="J189" s="23"/>
      <c r="K189" s="23"/>
      <c r="L189" s="23"/>
      <c r="M189" s="23"/>
      <c r="N189" s="23"/>
      <c r="O189" s="141"/>
      <c r="P189" s="14"/>
      <c r="Q189" s="14"/>
    </row>
    <row r="190" spans="2:17" x14ac:dyDescent="0.2">
      <c r="B190" s="27"/>
      <c r="C190" s="27"/>
      <c r="D190" s="27"/>
      <c r="E190" s="266"/>
      <c r="F190" s="22"/>
      <c r="G190" s="8"/>
      <c r="H190" s="9"/>
      <c r="I190" s="9"/>
      <c r="J190" s="9"/>
      <c r="K190" s="9"/>
      <c r="L190" s="9"/>
      <c r="M190" s="9"/>
      <c r="N190" s="9"/>
      <c r="O190" s="16"/>
      <c r="P190" s="14"/>
      <c r="Q190" s="14"/>
    </row>
    <row r="191" spans="2:17" x14ac:dyDescent="0.2">
      <c r="B191" s="17"/>
      <c r="C191" s="17"/>
      <c r="D191" s="17"/>
      <c r="E191" s="252"/>
      <c r="F191" s="24"/>
      <c r="G191" s="8"/>
      <c r="H191" s="9"/>
      <c r="I191" s="9"/>
      <c r="J191" s="9"/>
      <c r="K191" s="9"/>
      <c r="L191" s="9"/>
      <c r="M191" s="9"/>
      <c r="N191" s="9"/>
      <c r="O191" s="16"/>
      <c r="P191" s="14"/>
      <c r="Q191" s="14"/>
    </row>
    <row r="192" spans="2:17" x14ac:dyDescent="0.2">
      <c r="B192" s="17"/>
      <c r="C192" s="17"/>
      <c r="D192" s="17"/>
      <c r="E192" s="252"/>
      <c r="F192" s="24"/>
      <c r="G192" s="8"/>
      <c r="H192" s="9"/>
      <c r="I192" s="9"/>
      <c r="J192" s="9"/>
      <c r="K192" s="9"/>
      <c r="L192" s="9"/>
      <c r="M192" s="9"/>
      <c r="N192" s="9"/>
      <c r="O192" s="16"/>
      <c r="P192" s="14"/>
      <c r="Q192" s="14"/>
    </row>
    <row r="193" spans="2:17" x14ac:dyDescent="0.2">
      <c r="B193" s="17"/>
      <c r="C193" s="17"/>
      <c r="D193" s="17"/>
      <c r="E193" s="252"/>
      <c r="F193" s="24"/>
      <c r="G193" s="8"/>
      <c r="H193" s="9"/>
      <c r="I193" s="9"/>
      <c r="J193" s="9"/>
      <c r="K193" s="9"/>
      <c r="L193" s="9"/>
      <c r="M193" s="9"/>
      <c r="N193" s="9"/>
      <c r="O193" s="16"/>
      <c r="P193" s="14"/>
      <c r="Q193" s="14"/>
    </row>
    <row r="194" spans="2:17" x14ac:dyDescent="0.2">
      <c r="B194" s="17"/>
      <c r="C194" s="17"/>
      <c r="D194" s="17"/>
      <c r="E194" s="252"/>
      <c r="F194" s="24"/>
      <c r="G194" s="8"/>
      <c r="H194" s="9"/>
      <c r="I194" s="9"/>
      <c r="J194" s="9"/>
      <c r="K194" s="9"/>
      <c r="L194" s="9"/>
      <c r="M194" s="9"/>
      <c r="N194" s="9"/>
      <c r="O194" s="16"/>
      <c r="P194" s="14"/>
      <c r="Q194" s="14"/>
    </row>
    <row r="195" spans="2:17" x14ac:dyDescent="0.2">
      <c r="B195" s="17"/>
      <c r="C195" s="17"/>
      <c r="D195" s="17"/>
      <c r="E195" s="252"/>
      <c r="F195" s="24"/>
      <c r="G195" s="8"/>
      <c r="H195" s="9"/>
      <c r="I195" s="9"/>
      <c r="J195" s="9"/>
      <c r="K195" s="9"/>
      <c r="L195" s="9"/>
      <c r="M195" s="9"/>
      <c r="N195" s="9"/>
      <c r="O195" s="16"/>
      <c r="P195" s="14"/>
      <c r="Q195" s="14"/>
    </row>
    <row r="196" spans="2:17" x14ac:dyDescent="0.2">
      <c r="B196" s="17"/>
      <c r="C196" s="17"/>
      <c r="D196" s="17"/>
      <c r="E196" s="252"/>
      <c r="F196" s="24"/>
      <c r="G196" s="8"/>
      <c r="H196" s="9"/>
      <c r="I196" s="9"/>
      <c r="J196" s="9"/>
      <c r="K196" s="9"/>
      <c r="L196" s="9"/>
      <c r="M196" s="9"/>
      <c r="N196" s="9"/>
      <c r="O196" s="16"/>
      <c r="P196" s="14"/>
      <c r="Q196" s="14"/>
    </row>
    <row r="197" spans="2:17" x14ac:dyDescent="0.2">
      <c r="B197" s="17"/>
      <c r="C197" s="17"/>
      <c r="D197" s="17"/>
      <c r="E197" s="252"/>
      <c r="F197" s="24"/>
      <c r="G197" s="8"/>
      <c r="H197" s="9"/>
      <c r="I197" s="9"/>
      <c r="J197" s="9"/>
      <c r="K197" s="9"/>
      <c r="L197" s="9"/>
      <c r="M197" s="9"/>
      <c r="N197" s="9"/>
      <c r="O197" s="16"/>
      <c r="P197" s="14"/>
      <c r="Q197" s="14"/>
    </row>
    <row r="198" spans="2:17" x14ac:dyDescent="0.2">
      <c r="B198" s="17"/>
      <c r="C198" s="17"/>
      <c r="D198" s="17"/>
      <c r="E198" s="252"/>
      <c r="F198" s="24"/>
      <c r="G198" s="8"/>
      <c r="H198" s="9"/>
      <c r="I198" s="9"/>
      <c r="J198" s="9"/>
      <c r="K198" s="9"/>
      <c r="L198" s="9"/>
      <c r="M198" s="9"/>
      <c r="N198" s="9"/>
      <c r="O198" s="16"/>
      <c r="P198" s="14"/>
      <c r="Q198" s="14"/>
    </row>
    <row r="199" spans="2:17" x14ac:dyDescent="0.2">
      <c r="B199" s="17"/>
      <c r="C199" s="17"/>
      <c r="D199" s="17"/>
      <c r="E199" s="252"/>
      <c r="F199" s="24"/>
      <c r="G199" s="8"/>
      <c r="H199" s="9"/>
      <c r="I199" s="9"/>
      <c r="J199" s="9"/>
      <c r="K199" s="9"/>
      <c r="L199" s="9"/>
      <c r="M199" s="9"/>
      <c r="N199" s="9"/>
      <c r="O199" s="16"/>
      <c r="P199" s="14"/>
      <c r="Q199" s="14"/>
    </row>
    <row r="200" spans="2:17" x14ac:dyDescent="0.2">
      <c r="B200" s="17"/>
      <c r="C200" s="17"/>
      <c r="D200" s="17"/>
      <c r="E200" s="252"/>
      <c r="F200" s="24"/>
      <c r="G200" s="8"/>
      <c r="H200" s="9"/>
      <c r="I200" s="9"/>
      <c r="J200" s="9"/>
      <c r="K200" s="9"/>
      <c r="L200" s="9"/>
      <c r="M200" s="9"/>
      <c r="N200" s="9"/>
      <c r="O200" s="16"/>
      <c r="P200" s="14"/>
      <c r="Q200" s="14"/>
    </row>
    <row r="201" spans="2:17" x14ac:dyDescent="0.2">
      <c r="B201" s="17"/>
      <c r="C201" s="17"/>
      <c r="D201" s="17"/>
      <c r="E201" s="252"/>
      <c r="F201" s="24"/>
      <c r="G201" s="8"/>
      <c r="H201" s="9"/>
      <c r="I201" s="9"/>
      <c r="J201" s="9"/>
      <c r="K201" s="9"/>
      <c r="L201" s="9"/>
      <c r="M201" s="9"/>
      <c r="N201" s="9"/>
      <c r="O201" s="16"/>
      <c r="P201" s="14"/>
      <c r="Q201" s="14"/>
    </row>
    <row r="202" spans="2:17" x14ac:dyDescent="0.2">
      <c r="B202" s="17"/>
      <c r="C202" s="17"/>
      <c r="D202" s="17"/>
      <c r="E202" s="252"/>
      <c r="F202" s="24"/>
      <c r="G202" s="8"/>
      <c r="H202" s="9"/>
      <c r="I202" s="9"/>
      <c r="J202" s="9"/>
      <c r="K202" s="9"/>
      <c r="L202" s="9"/>
      <c r="M202" s="9"/>
      <c r="N202" s="9"/>
      <c r="O202" s="16"/>
      <c r="P202" s="14"/>
      <c r="Q202" s="14"/>
    </row>
    <row r="203" spans="2:17" x14ac:dyDescent="0.2">
      <c r="B203" s="17"/>
      <c r="C203" s="17"/>
      <c r="D203" s="17"/>
      <c r="E203" s="252"/>
      <c r="F203" s="24"/>
      <c r="G203" s="8"/>
      <c r="H203" s="9"/>
      <c r="I203" s="9"/>
      <c r="J203" s="9"/>
      <c r="K203" s="9"/>
      <c r="L203" s="9"/>
      <c r="M203" s="9"/>
      <c r="N203" s="9"/>
      <c r="O203" s="16"/>
      <c r="P203" s="14"/>
      <c r="Q203" s="14"/>
    </row>
    <row r="204" spans="2:17" x14ac:dyDescent="0.2">
      <c r="B204" s="17"/>
      <c r="C204" s="17"/>
      <c r="D204" s="17"/>
      <c r="E204" s="252"/>
      <c r="F204" s="24"/>
      <c r="G204" s="8"/>
      <c r="H204" s="9"/>
      <c r="I204" s="9"/>
      <c r="J204" s="9"/>
      <c r="K204" s="9"/>
      <c r="L204" s="9"/>
      <c r="M204" s="9"/>
      <c r="N204" s="9"/>
      <c r="O204" s="16"/>
      <c r="P204" s="14"/>
      <c r="Q204" s="14"/>
    </row>
    <row r="205" spans="2:17" x14ac:dyDescent="0.2">
      <c r="B205" s="17"/>
      <c r="C205" s="17"/>
      <c r="D205" s="17"/>
      <c r="E205" s="252"/>
      <c r="F205" s="24"/>
      <c r="G205" s="8"/>
      <c r="H205" s="9"/>
      <c r="I205" s="9"/>
      <c r="J205" s="9"/>
      <c r="K205" s="9"/>
      <c r="L205" s="9"/>
      <c r="M205" s="9"/>
      <c r="N205" s="9"/>
      <c r="O205" s="16"/>
      <c r="P205" s="14"/>
      <c r="Q205" s="14"/>
    </row>
    <row r="206" spans="2:17" x14ac:dyDescent="0.2">
      <c r="B206" s="17"/>
      <c r="C206" s="17"/>
      <c r="D206" s="17"/>
      <c r="E206" s="252"/>
      <c r="F206" s="24"/>
      <c r="G206" s="8"/>
      <c r="H206" s="9"/>
      <c r="I206" s="9"/>
      <c r="J206" s="9"/>
      <c r="K206" s="9"/>
      <c r="L206" s="9"/>
      <c r="M206" s="9"/>
      <c r="N206" s="9"/>
      <c r="O206" s="16"/>
      <c r="P206" s="14"/>
      <c r="Q206" s="14"/>
    </row>
    <row r="207" spans="2:17" x14ac:dyDescent="0.2">
      <c r="B207" s="17"/>
      <c r="C207" s="17"/>
      <c r="D207" s="17"/>
      <c r="E207" s="252"/>
      <c r="F207" s="24"/>
      <c r="G207" s="8"/>
      <c r="H207" s="9"/>
      <c r="I207" s="9"/>
      <c r="J207" s="9"/>
      <c r="K207" s="9"/>
      <c r="L207" s="9"/>
      <c r="M207" s="9"/>
      <c r="N207" s="9"/>
      <c r="O207" s="16"/>
      <c r="P207" s="16"/>
      <c r="Q207" s="14"/>
    </row>
    <row r="208" spans="2:17" x14ac:dyDescent="0.2">
      <c r="B208" s="17"/>
      <c r="C208" s="17"/>
      <c r="D208" s="17"/>
      <c r="E208" s="252"/>
      <c r="F208" s="24"/>
      <c r="G208" s="8"/>
      <c r="H208" s="9"/>
      <c r="I208" s="9"/>
      <c r="J208" s="9"/>
      <c r="K208" s="9"/>
      <c r="L208" s="9"/>
      <c r="M208" s="9"/>
      <c r="N208" s="9"/>
      <c r="O208" s="16"/>
      <c r="P208" s="16"/>
      <c r="Q208" s="14"/>
    </row>
    <row r="209" spans="2:17" x14ac:dyDescent="0.2">
      <c r="B209" s="17"/>
      <c r="C209" s="17"/>
      <c r="D209" s="17"/>
      <c r="E209" s="252"/>
      <c r="F209" s="24"/>
      <c r="G209" s="8"/>
      <c r="H209" s="9"/>
      <c r="I209" s="9"/>
      <c r="J209" s="9"/>
      <c r="K209" s="9"/>
      <c r="L209" s="9"/>
      <c r="M209" s="9"/>
      <c r="N209" s="9"/>
      <c r="O209" s="16"/>
      <c r="P209" s="16"/>
      <c r="Q209" s="14"/>
    </row>
    <row r="210" spans="2:17" x14ac:dyDescent="0.2">
      <c r="B210" s="17"/>
      <c r="C210" s="17"/>
      <c r="D210" s="17"/>
      <c r="E210" s="252"/>
      <c r="F210" s="24"/>
      <c r="G210" s="8"/>
      <c r="H210" s="9"/>
      <c r="I210" s="9"/>
      <c r="J210" s="9"/>
      <c r="K210" s="9"/>
      <c r="L210" s="9"/>
      <c r="M210" s="9"/>
      <c r="N210" s="9"/>
      <c r="O210" s="16"/>
      <c r="P210" s="16"/>
      <c r="Q210" s="14"/>
    </row>
    <row r="211" spans="2:17" x14ac:dyDescent="0.2">
      <c r="B211" s="17"/>
      <c r="C211" s="17"/>
      <c r="D211" s="17"/>
      <c r="E211" s="252"/>
      <c r="F211" s="24"/>
      <c r="G211" s="8"/>
      <c r="H211" s="9"/>
      <c r="I211" s="9"/>
      <c r="J211" s="9"/>
      <c r="K211" s="9"/>
      <c r="L211" s="9"/>
      <c r="M211" s="9"/>
      <c r="N211" s="9"/>
      <c r="O211" s="16"/>
      <c r="P211" s="16"/>
      <c r="Q211" s="14"/>
    </row>
    <row r="212" spans="2:17" x14ac:dyDescent="0.2">
      <c r="B212" s="17"/>
      <c r="C212" s="17"/>
      <c r="D212" s="17"/>
      <c r="E212" s="252"/>
      <c r="F212" s="24"/>
      <c r="G212" s="8"/>
      <c r="H212" s="9"/>
      <c r="I212" s="9"/>
      <c r="J212" s="9"/>
      <c r="K212" s="9"/>
      <c r="L212" s="9"/>
      <c r="M212" s="9"/>
      <c r="N212" s="9"/>
      <c r="O212" s="16"/>
      <c r="P212" s="16"/>
      <c r="Q212" s="14"/>
    </row>
    <row r="213" spans="2:17" x14ac:dyDescent="0.2">
      <c r="B213" s="17"/>
      <c r="C213" s="17"/>
      <c r="D213" s="17"/>
      <c r="E213" s="252"/>
      <c r="F213" s="24"/>
      <c r="G213" s="8"/>
      <c r="H213" s="9"/>
      <c r="I213" s="9"/>
      <c r="J213" s="9"/>
      <c r="K213" s="9"/>
      <c r="L213" s="9"/>
      <c r="M213" s="9"/>
      <c r="N213" s="9"/>
      <c r="O213" s="16"/>
      <c r="P213" s="16"/>
      <c r="Q213" s="14"/>
    </row>
    <row r="214" spans="2:17" x14ac:dyDescent="0.2">
      <c r="B214" s="17"/>
      <c r="C214" s="17"/>
      <c r="D214" s="17"/>
      <c r="E214" s="252"/>
      <c r="F214" s="24"/>
      <c r="G214" s="8"/>
      <c r="H214" s="9"/>
      <c r="I214" s="9"/>
      <c r="J214" s="9"/>
      <c r="K214" s="9"/>
      <c r="L214" s="9"/>
      <c r="M214" s="9"/>
      <c r="N214" s="9"/>
      <c r="O214" s="16"/>
      <c r="P214" s="16"/>
      <c r="Q214" s="14"/>
    </row>
    <row r="215" spans="2:17" x14ac:dyDescent="0.2">
      <c r="B215" s="17"/>
      <c r="C215" s="17"/>
      <c r="D215" s="17"/>
      <c r="E215" s="252"/>
      <c r="F215" s="24"/>
      <c r="G215" s="8"/>
      <c r="H215" s="9"/>
      <c r="I215" s="9"/>
      <c r="J215" s="9"/>
      <c r="K215" s="9"/>
      <c r="L215" s="9"/>
      <c r="M215" s="9"/>
      <c r="N215" s="9"/>
      <c r="O215" s="16"/>
      <c r="P215" s="16"/>
      <c r="Q215" s="14"/>
    </row>
    <row r="216" spans="2:17" x14ac:dyDescent="0.2">
      <c r="B216" s="17"/>
      <c r="C216" s="17"/>
      <c r="D216" s="17"/>
      <c r="E216" s="252"/>
      <c r="F216" s="24"/>
      <c r="G216" s="8"/>
      <c r="H216" s="9"/>
      <c r="I216" s="9"/>
      <c r="J216" s="9"/>
      <c r="K216" s="9"/>
      <c r="L216" s="9"/>
      <c r="M216" s="9"/>
      <c r="N216" s="9"/>
      <c r="O216" s="16"/>
      <c r="P216" s="16"/>
      <c r="Q216" s="14"/>
    </row>
    <row r="217" spans="2:17" x14ac:dyDescent="0.2">
      <c r="B217" s="17"/>
      <c r="C217" s="17"/>
      <c r="D217" s="17"/>
      <c r="E217" s="252"/>
      <c r="F217" s="24"/>
      <c r="G217" s="8"/>
      <c r="H217" s="9"/>
      <c r="I217" s="9"/>
      <c r="J217" s="9"/>
      <c r="K217" s="9"/>
      <c r="L217" s="9"/>
      <c r="M217" s="9"/>
      <c r="N217" s="9"/>
      <c r="O217" s="16"/>
      <c r="P217" s="16"/>
      <c r="Q217" s="14"/>
    </row>
    <row r="218" spans="2:17" x14ac:dyDescent="0.2">
      <c r="B218" s="17"/>
      <c r="C218" s="17"/>
      <c r="D218" s="17"/>
      <c r="E218" s="252"/>
      <c r="F218" s="24"/>
      <c r="G218" s="8"/>
      <c r="H218" s="9"/>
      <c r="I218" s="9"/>
      <c r="J218" s="9"/>
      <c r="K218" s="9"/>
      <c r="L218" s="9"/>
      <c r="M218" s="9"/>
      <c r="N218" s="9"/>
      <c r="O218" s="16"/>
      <c r="P218" s="16"/>
      <c r="Q218" s="14"/>
    </row>
    <row r="219" spans="2:17" x14ac:dyDescent="0.2">
      <c r="B219" s="17"/>
      <c r="C219" s="17"/>
      <c r="D219" s="17"/>
      <c r="E219" s="252"/>
      <c r="F219" s="24"/>
      <c r="G219" s="8"/>
      <c r="H219" s="9"/>
      <c r="I219" s="9"/>
      <c r="J219" s="9"/>
      <c r="K219" s="9"/>
      <c r="L219" s="9"/>
      <c r="M219" s="9"/>
      <c r="N219" s="9"/>
      <c r="O219" s="16"/>
      <c r="P219" s="16"/>
      <c r="Q219" s="14"/>
    </row>
    <row r="220" spans="2:17" x14ac:dyDescent="0.2">
      <c r="B220" s="17"/>
      <c r="C220" s="17"/>
      <c r="D220" s="17"/>
      <c r="E220" s="252"/>
      <c r="F220" s="24"/>
      <c r="G220" s="8"/>
      <c r="H220" s="9"/>
      <c r="I220" s="9"/>
      <c r="J220" s="9"/>
      <c r="K220" s="9"/>
      <c r="L220" s="9"/>
      <c r="M220" s="9"/>
      <c r="N220" s="9"/>
      <c r="O220" s="16"/>
      <c r="P220" s="16"/>
      <c r="Q220" s="14"/>
    </row>
    <row r="221" spans="2:17" x14ac:dyDescent="0.2">
      <c r="B221" s="17"/>
      <c r="C221" s="17"/>
      <c r="D221" s="17"/>
      <c r="E221" s="252"/>
      <c r="F221" s="24"/>
      <c r="G221" s="8"/>
      <c r="H221" s="9"/>
      <c r="I221" s="9"/>
      <c r="J221" s="9"/>
      <c r="K221" s="9"/>
      <c r="L221" s="9"/>
      <c r="M221" s="9"/>
      <c r="N221" s="9"/>
      <c r="O221" s="16"/>
      <c r="P221" s="16"/>
      <c r="Q221" s="14"/>
    </row>
    <row r="222" spans="2:17" x14ac:dyDescent="0.2">
      <c r="B222" s="17"/>
      <c r="C222" s="17"/>
      <c r="D222" s="17"/>
      <c r="E222" s="252"/>
      <c r="F222" s="24"/>
      <c r="G222" s="8"/>
      <c r="H222" s="16"/>
      <c r="I222" s="16"/>
      <c r="J222" s="16"/>
      <c r="K222" s="16"/>
      <c r="L222" s="16"/>
      <c r="M222" s="16"/>
      <c r="N222" s="16"/>
      <c r="O222" s="16"/>
      <c r="P222" s="16"/>
      <c r="Q222" s="14"/>
    </row>
    <row r="223" spans="2:17" x14ac:dyDescent="0.2">
      <c r="B223" s="26"/>
      <c r="C223" s="26"/>
      <c r="D223" s="26"/>
      <c r="E223" s="252"/>
      <c r="F223" s="24"/>
      <c r="G223" s="8"/>
      <c r="H223" s="9"/>
      <c r="I223" s="9"/>
      <c r="J223" s="9"/>
      <c r="K223" s="9"/>
      <c r="L223" s="9"/>
      <c r="M223" s="9"/>
      <c r="N223" s="9"/>
      <c r="O223" s="16"/>
      <c r="P223" s="16"/>
      <c r="Q223" s="14"/>
    </row>
    <row r="224" spans="2:17" x14ac:dyDescent="0.2">
      <c r="B224" s="26"/>
      <c r="C224" s="26"/>
      <c r="D224" s="26"/>
      <c r="E224" s="252"/>
      <c r="F224" s="24"/>
      <c r="G224" s="8"/>
      <c r="H224" s="9"/>
      <c r="I224" s="9"/>
      <c r="J224" s="9"/>
      <c r="K224" s="9"/>
      <c r="L224" s="9"/>
      <c r="M224" s="9"/>
      <c r="N224" s="9"/>
      <c r="O224" s="16"/>
      <c r="P224" s="16"/>
      <c r="Q224" s="14"/>
    </row>
    <row r="225" spans="2:17" x14ac:dyDescent="0.2">
      <c r="B225" s="26"/>
      <c r="C225" s="26"/>
      <c r="D225" s="26"/>
      <c r="E225" s="252"/>
      <c r="F225" s="24"/>
      <c r="G225" s="8"/>
      <c r="H225" s="9"/>
      <c r="I225" s="9"/>
      <c r="J225" s="9"/>
      <c r="K225" s="9"/>
      <c r="L225" s="9"/>
      <c r="M225" s="9"/>
      <c r="N225" s="9"/>
      <c r="O225" s="16"/>
      <c r="P225" s="16"/>
      <c r="Q225" s="14"/>
    </row>
    <row r="226" spans="2:17" x14ac:dyDescent="0.2">
      <c r="B226" s="26"/>
      <c r="C226" s="26"/>
      <c r="D226" s="26"/>
      <c r="E226" s="252"/>
      <c r="F226" s="24"/>
      <c r="G226" s="8"/>
      <c r="H226" s="9"/>
      <c r="I226" s="9"/>
      <c r="J226" s="9"/>
      <c r="K226" s="9"/>
      <c r="L226" s="9"/>
      <c r="M226" s="9"/>
      <c r="N226" s="9"/>
      <c r="O226" s="16"/>
      <c r="P226" s="16"/>
      <c r="Q226" s="14"/>
    </row>
    <row r="227" spans="2:17" x14ac:dyDescent="0.2">
      <c r="B227" s="26"/>
      <c r="C227" s="26"/>
      <c r="D227" s="26"/>
      <c r="E227" s="252"/>
      <c r="F227" s="24"/>
      <c r="G227" s="8"/>
      <c r="H227" s="9"/>
      <c r="I227" s="9"/>
      <c r="J227" s="9"/>
      <c r="K227" s="9"/>
      <c r="L227" s="9"/>
      <c r="M227" s="9"/>
      <c r="N227" s="9"/>
      <c r="O227" s="16"/>
      <c r="P227" s="16"/>
      <c r="Q227" s="14"/>
    </row>
    <row r="228" spans="2:17" x14ac:dyDescent="0.2">
      <c r="B228" s="26"/>
      <c r="C228" s="26"/>
      <c r="D228" s="26"/>
      <c r="E228" s="252"/>
      <c r="F228" s="24"/>
      <c r="G228" s="8"/>
      <c r="H228" s="9"/>
      <c r="I228" s="9"/>
      <c r="J228" s="9"/>
      <c r="K228" s="9"/>
      <c r="L228" s="9"/>
      <c r="M228" s="9"/>
      <c r="N228" s="9"/>
      <c r="O228" s="16"/>
      <c r="P228" s="16"/>
      <c r="Q228" s="14"/>
    </row>
    <row r="229" spans="2:17" x14ac:dyDescent="0.2">
      <c r="B229" s="26"/>
      <c r="C229" s="26"/>
      <c r="D229" s="26"/>
      <c r="E229" s="252"/>
      <c r="F229" s="24"/>
      <c r="G229" s="13"/>
      <c r="H229" s="14"/>
      <c r="I229" s="14"/>
      <c r="J229" s="14"/>
      <c r="K229" s="14"/>
      <c r="L229" s="14"/>
      <c r="M229" s="14"/>
      <c r="N229" s="14"/>
      <c r="O229" s="16"/>
      <c r="P229" s="16"/>
      <c r="Q229" s="14"/>
    </row>
    <row r="230" spans="2:17" x14ac:dyDescent="0.2">
      <c r="B230" s="14"/>
      <c r="C230" s="14"/>
      <c r="D230" s="14"/>
      <c r="E230" s="14"/>
      <c r="F230" s="25"/>
      <c r="G230" s="8"/>
      <c r="H230" s="9"/>
      <c r="I230" s="9"/>
      <c r="J230" s="9"/>
      <c r="K230" s="9"/>
      <c r="L230" s="9"/>
      <c r="M230" s="9"/>
      <c r="N230" s="9"/>
      <c r="O230" s="16"/>
      <c r="P230" s="16"/>
      <c r="Q230" s="14"/>
    </row>
    <row r="231" spans="2:17" x14ac:dyDescent="0.2">
      <c r="B231" s="17"/>
      <c r="C231" s="17"/>
      <c r="D231" s="17"/>
      <c r="E231" s="252"/>
      <c r="F231" s="24"/>
      <c r="G231" s="8"/>
      <c r="H231" s="9"/>
      <c r="I231" s="9"/>
      <c r="J231" s="9"/>
      <c r="K231" s="9"/>
      <c r="L231" s="9"/>
      <c r="M231" s="9"/>
      <c r="N231" s="9"/>
      <c r="O231" s="16"/>
      <c r="P231" s="16"/>
      <c r="Q231" s="14"/>
    </row>
    <row r="232" spans="2:17" x14ac:dyDescent="0.2">
      <c r="B232" s="17"/>
      <c r="C232" s="17"/>
      <c r="D232" s="17"/>
      <c r="E232" s="252"/>
      <c r="F232" s="24"/>
      <c r="G232" s="8"/>
      <c r="H232" s="9"/>
      <c r="I232" s="9"/>
      <c r="J232" s="9"/>
      <c r="K232" s="9"/>
      <c r="L232" s="9"/>
      <c r="M232" s="9"/>
      <c r="N232" s="9"/>
      <c r="O232" s="16"/>
      <c r="P232" s="16"/>
      <c r="Q232" s="14"/>
    </row>
    <row r="233" spans="2:17" x14ac:dyDescent="0.2">
      <c r="B233" s="17"/>
      <c r="C233" s="17"/>
      <c r="D233" s="17"/>
      <c r="E233" s="252"/>
      <c r="F233" s="24"/>
      <c r="G233" s="8"/>
      <c r="H233" s="9"/>
      <c r="I233" s="9"/>
      <c r="J233" s="9"/>
      <c r="K233" s="9"/>
      <c r="L233" s="9"/>
      <c r="M233" s="9"/>
      <c r="N233" s="9"/>
      <c r="O233" s="16"/>
      <c r="P233" s="16"/>
      <c r="Q233" s="14"/>
    </row>
    <row r="234" spans="2:17" x14ac:dyDescent="0.2">
      <c r="B234" s="17"/>
      <c r="C234" s="17"/>
      <c r="D234" s="17"/>
      <c r="E234" s="252"/>
      <c r="F234" s="24"/>
      <c r="G234" s="8"/>
      <c r="H234" s="9"/>
      <c r="I234" s="9"/>
      <c r="J234" s="9"/>
      <c r="K234" s="9"/>
      <c r="L234" s="9"/>
      <c r="M234" s="9"/>
      <c r="N234" s="9"/>
      <c r="O234" s="16"/>
      <c r="P234" s="16"/>
      <c r="Q234" s="14"/>
    </row>
    <row r="235" spans="2:17" x14ac:dyDescent="0.2">
      <c r="B235" s="17"/>
      <c r="C235" s="17"/>
      <c r="D235" s="17"/>
      <c r="E235" s="252"/>
      <c r="F235" s="24"/>
      <c r="G235" s="8"/>
      <c r="H235" s="9"/>
      <c r="I235" s="9"/>
      <c r="J235" s="9"/>
      <c r="K235" s="9"/>
      <c r="L235" s="9"/>
      <c r="M235" s="9"/>
      <c r="N235" s="9"/>
      <c r="O235" s="16"/>
      <c r="P235" s="16"/>
      <c r="Q235" s="14"/>
    </row>
    <row r="236" spans="2:17" x14ac:dyDescent="0.2">
      <c r="B236" s="17"/>
      <c r="C236" s="17"/>
      <c r="D236" s="17"/>
      <c r="E236" s="252"/>
      <c r="F236" s="24"/>
      <c r="G236" s="8"/>
      <c r="H236" s="9"/>
      <c r="I236" s="9"/>
      <c r="J236" s="9"/>
      <c r="K236" s="9"/>
      <c r="L236" s="9"/>
      <c r="M236" s="9"/>
      <c r="N236" s="9"/>
      <c r="O236" s="16"/>
      <c r="P236" s="16"/>
      <c r="Q236" s="14"/>
    </row>
    <row r="237" spans="2:17" x14ac:dyDescent="0.2">
      <c r="B237" s="17"/>
      <c r="C237" s="17"/>
      <c r="D237" s="17"/>
      <c r="E237" s="252"/>
      <c r="F237" s="24"/>
      <c r="G237" s="8"/>
      <c r="H237" s="9"/>
      <c r="I237" s="9"/>
      <c r="J237" s="9"/>
      <c r="K237" s="9"/>
      <c r="L237" s="9"/>
      <c r="M237" s="9"/>
      <c r="N237" s="9"/>
      <c r="O237" s="16"/>
      <c r="P237" s="16"/>
      <c r="Q237" s="14"/>
    </row>
    <row r="238" spans="2:17" x14ac:dyDescent="0.2">
      <c r="B238" s="17"/>
      <c r="C238" s="17"/>
      <c r="D238" s="17"/>
      <c r="E238" s="252"/>
      <c r="F238" s="24"/>
      <c r="G238" s="8"/>
      <c r="H238" s="9"/>
      <c r="I238" s="9"/>
      <c r="J238" s="9"/>
      <c r="K238" s="9"/>
      <c r="L238" s="9"/>
      <c r="M238" s="9"/>
      <c r="N238" s="9"/>
      <c r="O238" s="16"/>
      <c r="P238" s="16"/>
      <c r="Q238" s="14"/>
    </row>
    <row r="239" spans="2:17" x14ac:dyDescent="0.2">
      <c r="B239" s="17"/>
      <c r="C239" s="17"/>
      <c r="D239" s="17"/>
      <c r="E239" s="252"/>
      <c r="F239" s="24"/>
      <c r="G239" s="8"/>
      <c r="H239" s="9"/>
      <c r="I239" s="9"/>
      <c r="J239" s="9"/>
      <c r="K239" s="9"/>
      <c r="L239" s="9"/>
      <c r="M239" s="9"/>
      <c r="N239" s="9"/>
      <c r="O239" s="16"/>
      <c r="P239" s="16"/>
      <c r="Q239" s="14"/>
    </row>
    <row r="240" spans="2:17" x14ac:dyDescent="0.2">
      <c r="B240" s="17"/>
      <c r="C240" s="17"/>
      <c r="D240" s="17"/>
      <c r="E240" s="252"/>
      <c r="F240" s="24"/>
      <c r="G240" s="8"/>
      <c r="H240" s="9"/>
      <c r="I240" s="9"/>
      <c r="J240" s="9"/>
      <c r="K240" s="9"/>
      <c r="L240" s="9"/>
      <c r="M240" s="9"/>
      <c r="N240" s="9"/>
      <c r="O240" s="16"/>
      <c r="P240" s="16"/>
      <c r="Q240" s="14"/>
    </row>
    <row r="241" spans="2:17" x14ac:dyDescent="0.2">
      <c r="B241" s="17"/>
      <c r="C241" s="17"/>
      <c r="D241" s="17"/>
      <c r="E241" s="252"/>
      <c r="F241" s="24"/>
      <c r="G241" s="8"/>
      <c r="H241" s="9"/>
      <c r="I241" s="9"/>
      <c r="J241" s="9"/>
      <c r="K241" s="9"/>
      <c r="L241" s="9"/>
      <c r="M241" s="9"/>
      <c r="N241" s="9"/>
      <c r="O241" s="16"/>
      <c r="P241" s="16"/>
      <c r="Q241" s="14"/>
    </row>
    <row r="242" spans="2:17" x14ac:dyDescent="0.2">
      <c r="B242" s="17"/>
      <c r="C242" s="17"/>
      <c r="D242" s="17"/>
      <c r="E242" s="252"/>
      <c r="F242" s="24"/>
      <c r="G242" s="8"/>
      <c r="H242" s="9"/>
      <c r="I242" s="9"/>
      <c r="J242" s="9"/>
      <c r="K242" s="9"/>
      <c r="L242" s="9"/>
      <c r="M242" s="9"/>
      <c r="N242" s="9"/>
      <c r="O242" s="16"/>
      <c r="P242" s="16"/>
      <c r="Q242" s="14"/>
    </row>
    <row r="243" spans="2:17" x14ac:dyDescent="0.2">
      <c r="B243" s="17"/>
      <c r="C243" s="17"/>
      <c r="D243" s="17"/>
      <c r="E243" s="252"/>
      <c r="F243" s="24"/>
      <c r="G243" s="8"/>
      <c r="H243" s="9"/>
      <c r="I243" s="9"/>
      <c r="J243" s="9"/>
      <c r="K243" s="9"/>
      <c r="L243" s="9"/>
      <c r="M243" s="9"/>
      <c r="N243" s="9"/>
      <c r="O243" s="16"/>
      <c r="P243" s="16"/>
      <c r="Q243" s="14"/>
    </row>
    <row r="244" spans="2:17" x14ac:dyDescent="0.2">
      <c r="B244" s="17"/>
      <c r="C244" s="17"/>
      <c r="D244" s="17"/>
      <c r="E244" s="252"/>
      <c r="F244" s="24"/>
      <c r="G244" s="8"/>
      <c r="H244" s="9"/>
      <c r="I244" s="9"/>
      <c r="J244" s="9"/>
      <c r="K244" s="9"/>
      <c r="L244" s="9"/>
      <c r="M244" s="9"/>
      <c r="N244" s="9"/>
      <c r="O244" s="16"/>
      <c r="P244" s="16"/>
      <c r="Q244" s="14"/>
    </row>
    <row r="245" spans="2:17" x14ac:dyDescent="0.2">
      <c r="B245" s="17"/>
      <c r="C245" s="17"/>
      <c r="D245" s="17"/>
      <c r="E245" s="252"/>
      <c r="F245" s="24"/>
      <c r="G245" s="8"/>
      <c r="H245" s="9"/>
      <c r="I245" s="9"/>
      <c r="J245" s="9"/>
      <c r="K245" s="9"/>
      <c r="L245" s="9"/>
      <c r="M245" s="9"/>
      <c r="N245" s="9"/>
      <c r="O245" s="16"/>
      <c r="P245" s="16"/>
      <c r="Q245" s="14"/>
    </row>
    <row r="246" spans="2:17" x14ac:dyDescent="0.2">
      <c r="B246" s="17"/>
      <c r="C246" s="17"/>
      <c r="D246" s="17"/>
      <c r="E246" s="252"/>
      <c r="F246" s="24"/>
      <c r="G246" s="8"/>
      <c r="H246" s="9"/>
      <c r="I246" s="9"/>
      <c r="J246" s="9"/>
      <c r="K246" s="9"/>
      <c r="L246" s="9"/>
      <c r="M246" s="9"/>
      <c r="N246" s="9"/>
      <c r="O246" s="16"/>
      <c r="P246" s="16"/>
      <c r="Q246" s="14"/>
    </row>
    <row r="247" spans="2:17" x14ac:dyDescent="0.2">
      <c r="B247" s="17"/>
      <c r="C247" s="17"/>
      <c r="D247" s="17"/>
      <c r="E247" s="252"/>
      <c r="F247" s="24"/>
      <c r="G247" s="8"/>
      <c r="H247" s="9"/>
      <c r="I247" s="9"/>
      <c r="J247" s="9"/>
      <c r="K247" s="9"/>
      <c r="L247" s="9"/>
      <c r="M247" s="9"/>
      <c r="N247" s="9"/>
      <c r="O247" s="16"/>
      <c r="P247" s="16"/>
      <c r="Q247" s="14"/>
    </row>
    <row r="248" spans="2:17" x14ac:dyDescent="0.2">
      <c r="B248" s="17"/>
      <c r="C248" s="17"/>
      <c r="D248" s="17"/>
      <c r="E248" s="252"/>
      <c r="F248" s="24"/>
      <c r="G248" s="8"/>
      <c r="H248" s="9"/>
      <c r="I248" s="9"/>
      <c r="J248" s="9"/>
      <c r="K248" s="9"/>
      <c r="L248" s="9"/>
      <c r="M248" s="9"/>
      <c r="N248" s="9"/>
      <c r="O248" s="16"/>
      <c r="P248" s="16"/>
      <c r="Q248" s="14"/>
    </row>
    <row r="249" spans="2:17" x14ac:dyDescent="0.2">
      <c r="B249" s="17"/>
      <c r="C249" s="17"/>
      <c r="D249" s="17"/>
      <c r="E249" s="252"/>
      <c r="F249" s="24"/>
      <c r="G249" s="8"/>
      <c r="H249" s="9"/>
      <c r="I249" s="9"/>
      <c r="J249" s="9"/>
      <c r="K249" s="9"/>
      <c r="L249" s="9"/>
      <c r="M249" s="9"/>
      <c r="N249" s="9"/>
      <c r="O249" s="16"/>
      <c r="P249" s="16"/>
      <c r="Q249" s="14"/>
    </row>
    <row r="250" spans="2:17" x14ac:dyDescent="0.2">
      <c r="B250" s="17"/>
      <c r="C250" s="17"/>
      <c r="D250" s="17"/>
      <c r="E250" s="252"/>
      <c r="F250" s="24"/>
      <c r="G250" s="8"/>
      <c r="H250" s="9"/>
      <c r="I250" s="9"/>
      <c r="J250" s="9"/>
      <c r="K250" s="9"/>
      <c r="L250" s="9"/>
      <c r="M250" s="9"/>
      <c r="N250" s="9"/>
      <c r="O250" s="16"/>
      <c r="P250" s="16"/>
      <c r="Q250" s="14"/>
    </row>
    <row r="251" spans="2:17" x14ac:dyDescent="0.2">
      <c r="B251" s="17"/>
      <c r="C251" s="17"/>
      <c r="D251" s="17"/>
      <c r="E251" s="252"/>
      <c r="F251" s="24"/>
      <c r="G251" s="8"/>
      <c r="H251" s="9"/>
      <c r="I251" s="9"/>
      <c r="J251" s="9"/>
      <c r="K251" s="9"/>
      <c r="L251" s="9"/>
      <c r="M251" s="9"/>
      <c r="N251" s="9"/>
      <c r="O251" s="16"/>
      <c r="P251" s="16"/>
      <c r="Q251" s="14"/>
    </row>
    <row r="252" spans="2:17" x14ac:dyDescent="0.2">
      <c r="B252" s="17"/>
      <c r="C252" s="17"/>
      <c r="D252" s="17"/>
      <c r="E252" s="252"/>
      <c r="F252" s="24"/>
      <c r="G252" s="8"/>
      <c r="H252" s="9"/>
      <c r="I252" s="9"/>
      <c r="J252" s="9"/>
      <c r="K252" s="9"/>
      <c r="L252" s="9"/>
      <c r="M252" s="9"/>
      <c r="N252" s="9"/>
      <c r="O252" s="16"/>
      <c r="P252" s="16"/>
      <c r="Q252" s="14"/>
    </row>
    <row r="253" spans="2:17" x14ac:dyDescent="0.2">
      <c r="B253" s="17"/>
      <c r="C253" s="17"/>
      <c r="D253" s="17"/>
      <c r="E253" s="252"/>
      <c r="F253" s="24"/>
      <c r="G253" s="8"/>
      <c r="H253" s="9"/>
      <c r="I253" s="9"/>
      <c r="J253" s="9"/>
      <c r="K253" s="9"/>
      <c r="L253" s="9"/>
      <c r="M253" s="9"/>
      <c r="N253" s="9"/>
      <c r="O253" s="16"/>
      <c r="P253" s="16"/>
      <c r="Q253" s="14"/>
    </row>
    <row r="254" spans="2:17" x14ac:dyDescent="0.2">
      <c r="B254" s="17"/>
      <c r="C254" s="17"/>
      <c r="D254" s="17"/>
      <c r="E254" s="252"/>
      <c r="F254" s="24"/>
      <c r="G254" s="8"/>
      <c r="H254" s="9"/>
      <c r="I254" s="9"/>
      <c r="J254" s="9"/>
      <c r="K254" s="9"/>
      <c r="L254" s="9"/>
      <c r="M254" s="9"/>
      <c r="N254" s="9"/>
      <c r="O254" s="16"/>
      <c r="P254" s="16"/>
      <c r="Q254" s="14"/>
    </row>
    <row r="255" spans="2:17" x14ac:dyDescent="0.2">
      <c r="B255" s="17"/>
      <c r="C255" s="17"/>
      <c r="D255" s="17"/>
      <c r="E255" s="252"/>
      <c r="F255" s="24"/>
      <c r="G255" s="8"/>
      <c r="H255" s="9"/>
      <c r="I255" s="9"/>
      <c r="J255" s="9"/>
      <c r="K255" s="9"/>
      <c r="L255" s="9"/>
      <c r="M255" s="9"/>
      <c r="N255" s="9"/>
      <c r="O255" s="16"/>
      <c r="P255" s="16"/>
      <c r="Q255" s="14"/>
    </row>
    <row r="256" spans="2:17" x14ac:dyDescent="0.2">
      <c r="B256" s="17"/>
      <c r="C256" s="17"/>
      <c r="D256" s="17"/>
      <c r="E256" s="252"/>
      <c r="F256" s="24"/>
      <c r="G256" s="8"/>
      <c r="H256" s="9"/>
      <c r="I256" s="9"/>
      <c r="J256" s="9"/>
      <c r="K256" s="9"/>
      <c r="L256" s="9"/>
      <c r="M256" s="9"/>
      <c r="N256" s="9"/>
      <c r="O256" s="16"/>
      <c r="P256" s="16"/>
      <c r="Q256" s="14"/>
    </row>
    <row r="257" spans="2:17" x14ac:dyDescent="0.2">
      <c r="B257" s="17"/>
      <c r="C257" s="17"/>
      <c r="D257" s="17"/>
      <c r="E257" s="252"/>
      <c r="F257" s="24"/>
      <c r="G257" s="8"/>
      <c r="H257" s="9"/>
      <c r="I257" s="9"/>
      <c r="J257" s="9"/>
      <c r="K257" s="9"/>
      <c r="L257" s="9"/>
      <c r="M257" s="9"/>
      <c r="N257" s="9"/>
      <c r="O257" s="16"/>
      <c r="P257" s="16"/>
      <c r="Q257" s="14"/>
    </row>
    <row r="258" spans="2:17" x14ac:dyDescent="0.2">
      <c r="B258" s="17"/>
      <c r="C258" s="17"/>
      <c r="D258" s="17"/>
      <c r="E258" s="252"/>
      <c r="F258" s="24"/>
      <c r="G258" s="8"/>
      <c r="H258" s="9"/>
      <c r="I258" s="9"/>
      <c r="J258" s="9"/>
      <c r="K258" s="9"/>
      <c r="L258" s="9"/>
      <c r="M258" s="9"/>
      <c r="N258" s="9"/>
      <c r="O258" s="16"/>
      <c r="P258" s="16"/>
      <c r="Q258" s="14"/>
    </row>
    <row r="259" spans="2:17" x14ac:dyDescent="0.2">
      <c r="B259" s="17"/>
      <c r="C259" s="17"/>
      <c r="D259" s="17"/>
      <c r="E259" s="252"/>
      <c r="F259" s="24"/>
      <c r="G259" s="8"/>
      <c r="H259" s="9"/>
      <c r="I259" s="9"/>
      <c r="J259" s="9"/>
      <c r="K259" s="9"/>
      <c r="L259" s="9"/>
      <c r="M259" s="9"/>
      <c r="N259" s="9"/>
      <c r="O259" s="16"/>
      <c r="P259" s="16"/>
      <c r="Q259" s="14"/>
    </row>
    <row r="260" spans="2:17" x14ac:dyDescent="0.2">
      <c r="B260" s="17"/>
      <c r="C260" s="17"/>
      <c r="D260" s="17"/>
      <c r="E260" s="252"/>
      <c r="F260" s="24"/>
      <c r="G260" s="8"/>
      <c r="H260" s="9"/>
      <c r="I260" s="9"/>
      <c r="J260" s="9"/>
      <c r="K260" s="9"/>
      <c r="L260" s="9"/>
      <c r="M260" s="9"/>
      <c r="N260" s="9"/>
      <c r="O260" s="16"/>
      <c r="P260" s="16"/>
      <c r="Q260" s="14"/>
    </row>
    <row r="261" spans="2:17" x14ac:dyDescent="0.2">
      <c r="B261" s="17"/>
      <c r="C261" s="17"/>
      <c r="D261" s="17"/>
      <c r="E261" s="252"/>
      <c r="F261" s="24"/>
      <c r="G261" s="8"/>
      <c r="H261" s="9"/>
      <c r="I261" s="9"/>
      <c r="J261" s="9"/>
      <c r="K261" s="9"/>
      <c r="L261" s="9"/>
      <c r="M261" s="9"/>
      <c r="N261" s="9"/>
      <c r="O261" s="16"/>
      <c r="P261" s="16"/>
      <c r="Q261" s="14"/>
    </row>
    <row r="262" spans="2:17" x14ac:dyDescent="0.2">
      <c r="B262" s="17"/>
      <c r="C262" s="17"/>
      <c r="D262" s="17"/>
      <c r="E262" s="252"/>
      <c r="F262" s="24"/>
      <c r="G262" s="8"/>
      <c r="H262" s="9"/>
      <c r="I262" s="9"/>
      <c r="J262" s="9"/>
      <c r="K262" s="9"/>
      <c r="L262" s="9"/>
      <c r="M262" s="9"/>
      <c r="N262" s="9"/>
      <c r="O262" s="16"/>
      <c r="P262" s="16"/>
      <c r="Q262" s="14"/>
    </row>
    <row r="263" spans="2:17" x14ac:dyDescent="0.2">
      <c r="B263" s="17"/>
      <c r="C263" s="17"/>
      <c r="D263" s="17"/>
      <c r="E263" s="252"/>
      <c r="F263" s="24"/>
      <c r="G263" s="8"/>
      <c r="H263" s="9"/>
      <c r="I263" s="9"/>
      <c r="J263" s="9"/>
      <c r="K263" s="9"/>
      <c r="L263" s="9"/>
      <c r="M263" s="9"/>
      <c r="N263" s="9"/>
      <c r="O263" s="9"/>
      <c r="P263" s="9"/>
      <c r="Q263" s="14"/>
    </row>
    <row r="264" spans="2:17" x14ac:dyDescent="0.2">
      <c r="B264" s="17"/>
      <c r="C264" s="17"/>
      <c r="D264" s="17"/>
      <c r="E264" s="252"/>
      <c r="F264" s="24"/>
      <c r="G264" s="8"/>
      <c r="H264" s="9"/>
      <c r="I264" s="9"/>
      <c r="J264" s="9"/>
      <c r="K264" s="9"/>
      <c r="L264" s="9"/>
      <c r="M264" s="9"/>
      <c r="N264" s="9"/>
      <c r="O264" s="9"/>
      <c r="P264" s="9"/>
      <c r="Q264" s="14"/>
    </row>
    <row r="265" spans="2:17" x14ac:dyDescent="0.2">
      <c r="B265" s="17"/>
      <c r="C265" s="17"/>
      <c r="D265" s="17"/>
      <c r="E265" s="252"/>
      <c r="F265" s="24"/>
      <c r="G265" s="8"/>
      <c r="H265" s="9"/>
      <c r="I265" s="9"/>
      <c r="J265" s="9"/>
      <c r="K265" s="9"/>
      <c r="L265" s="9"/>
      <c r="M265" s="9"/>
      <c r="N265" s="9"/>
      <c r="O265" s="9"/>
      <c r="P265" s="9"/>
      <c r="Q265" s="14"/>
    </row>
    <row r="266" spans="2:17" x14ac:dyDescent="0.2">
      <c r="B266" s="17"/>
      <c r="C266" s="17"/>
      <c r="D266" s="17"/>
      <c r="E266" s="252"/>
      <c r="F266" s="24"/>
      <c r="G266" s="8"/>
      <c r="H266" s="9"/>
      <c r="I266" s="9"/>
      <c r="J266" s="9"/>
      <c r="K266" s="9"/>
      <c r="L266" s="9"/>
      <c r="M266" s="9"/>
      <c r="N266" s="9"/>
      <c r="O266" s="9"/>
      <c r="P266" s="9"/>
      <c r="Q266" s="14"/>
    </row>
    <row r="267" spans="2:17" x14ac:dyDescent="0.2">
      <c r="B267" s="17"/>
      <c r="C267" s="17"/>
      <c r="D267" s="17"/>
      <c r="E267" s="252"/>
      <c r="F267" s="24"/>
      <c r="G267" s="8"/>
      <c r="H267" s="9"/>
      <c r="I267" s="9"/>
      <c r="J267" s="9"/>
      <c r="K267" s="9"/>
      <c r="L267" s="9"/>
      <c r="M267" s="9"/>
      <c r="N267" s="9"/>
      <c r="O267" s="9"/>
      <c r="P267" s="9"/>
      <c r="Q267" s="14"/>
    </row>
    <row r="268" spans="2:17" x14ac:dyDescent="0.2">
      <c r="B268" s="17"/>
      <c r="C268" s="17"/>
      <c r="D268" s="17"/>
      <c r="E268" s="252"/>
      <c r="F268" s="24"/>
      <c r="G268" s="8"/>
      <c r="H268" s="9"/>
      <c r="I268" s="9"/>
      <c r="J268" s="9"/>
      <c r="K268" s="9"/>
      <c r="L268" s="9"/>
      <c r="M268" s="9"/>
      <c r="N268" s="9"/>
      <c r="O268" s="9"/>
      <c r="P268" s="9"/>
      <c r="Q268" s="14"/>
    </row>
    <row r="269" spans="2:17" x14ac:dyDescent="0.2">
      <c r="B269" s="17"/>
      <c r="C269" s="17"/>
      <c r="D269" s="17"/>
      <c r="E269" s="252"/>
      <c r="F269" s="24"/>
      <c r="G269" s="8"/>
      <c r="H269" s="9"/>
      <c r="I269" s="9"/>
      <c r="J269" s="9"/>
      <c r="K269" s="9"/>
      <c r="L269" s="9"/>
      <c r="M269" s="9"/>
      <c r="N269" s="9"/>
      <c r="O269" s="9"/>
      <c r="P269" s="9"/>
      <c r="Q269" s="14"/>
    </row>
    <row r="270" spans="2:17" x14ac:dyDescent="0.2">
      <c r="B270" s="17"/>
      <c r="C270" s="17"/>
      <c r="D270" s="17"/>
      <c r="E270" s="252"/>
      <c r="F270" s="24"/>
      <c r="G270" s="8"/>
      <c r="H270" s="9"/>
      <c r="I270" s="9"/>
      <c r="J270" s="9"/>
      <c r="K270" s="9"/>
      <c r="L270" s="9"/>
      <c r="M270" s="9"/>
      <c r="N270" s="9"/>
      <c r="O270" s="9"/>
      <c r="P270" s="9"/>
      <c r="Q270" s="14"/>
    </row>
    <row r="271" spans="2:17" x14ac:dyDescent="0.2">
      <c r="B271" s="17"/>
      <c r="C271" s="17"/>
      <c r="D271" s="17"/>
      <c r="E271" s="252"/>
      <c r="F271" s="24"/>
      <c r="G271" s="8"/>
      <c r="H271" s="9"/>
      <c r="I271" s="9"/>
      <c r="J271" s="9"/>
      <c r="K271" s="9"/>
      <c r="L271" s="9"/>
      <c r="M271" s="9"/>
      <c r="N271" s="9"/>
      <c r="O271" s="9"/>
      <c r="P271" s="9"/>
      <c r="Q271" s="14"/>
    </row>
    <row r="272" spans="2:17" x14ac:dyDescent="0.2">
      <c r="B272" s="17"/>
      <c r="C272" s="17"/>
      <c r="D272" s="17"/>
      <c r="E272" s="252"/>
      <c r="F272" s="24"/>
      <c r="G272" s="8"/>
      <c r="H272" s="9"/>
      <c r="I272" s="9"/>
      <c r="J272" s="9"/>
      <c r="K272" s="9"/>
      <c r="L272" s="9"/>
      <c r="M272" s="9"/>
      <c r="N272" s="9"/>
      <c r="O272" s="9"/>
      <c r="P272" s="9"/>
      <c r="Q272" s="14"/>
    </row>
    <row r="273" spans="2:17" x14ac:dyDescent="0.2">
      <c r="B273" s="17"/>
      <c r="C273" s="17"/>
      <c r="D273" s="17"/>
      <c r="E273" s="252"/>
      <c r="F273" s="24"/>
      <c r="G273" s="8"/>
      <c r="H273" s="9"/>
      <c r="I273" s="9"/>
      <c r="J273" s="9"/>
      <c r="K273" s="9"/>
      <c r="L273" s="9"/>
      <c r="M273" s="9"/>
      <c r="N273" s="9"/>
      <c r="O273" s="9"/>
      <c r="P273" s="9"/>
      <c r="Q273" s="14"/>
    </row>
    <row r="274" spans="2:17" x14ac:dyDescent="0.2">
      <c r="B274" s="17"/>
      <c r="C274" s="17"/>
      <c r="D274" s="17"/>
      <c r="E274" s="252"/>
      <c r="F274" s="24"/>
      <c r="G274" s="13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x14ac:dyDescent="0.2">
      <c r="B275" s="14"/>
      <c r="C275" s="14"/>
      <c r="D275" s="14"/>
      <c r="E275" s="14"/>
      <c r="F275" s="25"/>
      <c r="G275" s="8"/>
      <c r="H275" s="9"/>
      <c r="I275" s="9"/>
      <c r="J275" s="9"/>
      <c r="K275" s="9"/>
      <c r="L275" s="9"/>
      <c r="M275" s="9"/>
      <c r="N275" s="9"/>
      <c r="O275" s="9"/>
      <c r="P275" s="9"/>
      <c r="Q275" s="14"/>
    </row>
    <row r="276" spans="2:17" x14ac:dyDescent="0.2">
      <c r="B276" s="17"/>
      <c r="C276" s="17"/>
      <c r="D276" s="17"/>
      <c r="E276" s="252"/>
      <c r="F276" s="24"/>
      <c r="G276" s="8"/>
      <c r="H276" s="9"/>
      <c r="I276" s="9"/>
      <c r="J276" s="9"/>
      <c r="K276" s="9"/>
      <c r="L276" s="9"/>
      <c r="M276" s="9"/>
      <c r="N276" s="9"/>
      <c r="O276" s="9"/>
      <c r="P276" s="9"/>
      <c r="Q276" s="14"/>
    </row>
    <row r="277" spans="2:17" x14ac:dyDescent="0.2">
      <c r="B277" s="17"/>
      <c r="C277" s="17"/>
      <c r="D277" s="17"/>
      <c r="E277" s="252"/>
      <c r="F277" s="24"/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14"/>
    </row>
    <row r="278" spans="2:17" x14ac:dyDescent="0.2">
      <c r="B278" s="17"/>
      <c r="C278" s="17"/>
      <c r="D278" s="17"/>
      <c r="E278" s="252"/>
      <c r="F278" s="24"/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14"/>
    </row>
    <row r="279" spans="2:17" x14ac:dyDescent="0.2">
      <c r="B279" s="17"/>
      <c r="C279" s="17"/>
      <c r="D279" s="17"/>
      <c r="E279" s="252"/>
      <c r="F279" s="24"/>
      <c r="G279" s="8"/>
      <c r="H279" s="9"/>
      <c r="I279" s="9"/>
      <c r="J279" s="9"/>
      <c r="K279" s="9"/>
      <c r="L279" s="9"/>
      <c r="M279" s="9"/>
      <c r="N279" s="9"/>
      <c r="O279" s="9"/>
      <c r="P279" s="9"/>
      <c r="Q279" s="14"/>
    </row>
    <row r="280" spans="2:17" x14ac:dyDescent="0.2">
      <c r="B280" s="17"/>
      <c r="C280" s="17"/>
      <c r="D280" s="17"/>
      <c r="E280" s="252"/>
      <c r="F280" s="24"/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14"/>
    </row>
    <row r="281" spans="2:17" x14ac:dyDescent="0.2">
      <c r="B281" s="17"/>
      <c r="C281" s="17"/>
      <c r="D281" s="17"/>
      <c r="E281" s="252"/>
      <c r="F281" s="24"/>
      <c r="G281" s="8"/>
      <c r="H281" s="9"/>
      <c r="I281" s="9"/>
      <c r="J281" s="9"/>
      <c r="K281" s="9"/>
      <c r="L281" s="9"/>
      <c r="M281" s="9"/>
      <c r="N281" s="9"/>
      <c r="O281" s="9"/>
      <c r="P281" s="9"/>
      <c r="Q281" s="14"/>
    </row>
    <row r="282" spans="2:17" x14ac:dyDescent="0.2">
      <c r="B282" s="17"/>
      <c r="C282" s="17"/>
      <c r="D282" s="17"/>
      <c r="E282" s="252"/>
      <c r="F282" s="24"/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14"/>
    </row>
    <row r="283" spans="2:17" x14ac:dyDescent="0.2">
      <c r="B283" s="17"/>
      <c r="C283" s="17"/>
      <c r="D283" s="17"/>
      <c r="E283" s="252"/>
      <c r="F283" s="24"/>
      <c r="G283" s="8"/>
      <c r="H283" s="9"/>
      <c r="I283" s="9"/>
      <c r="J283" s="9"/>
      <c r="K283" s="9"/>
      <c r="L283" s="9"/>
      <c r="M283" s="9"/>
      <c r="N283" s="9"/>
      <c r="O283" s="9"/>
      <c r="P283" s="9"/>
      <c r="Q283" s="14"/>
    </row>
    <row r="284" spans="2:17" x14ac:dyDescent="0.2">
      <c r="B284" s="17"/>
      <c r="C284" s="17"/>
      <c r="D284" s="17"/>
      <c r="E284" s="252"/>
      <c r="F284" s="24"/>
      <c r="G284" s="8"/>
      <c r="H284" s="9"/>
      <c r="I284" s="9"/>
      <c r="J284" s="9"/>
      <c r="K284" s="9"/>
      <c r="L284" s="9"/>
      <c r="M284" s="9"/>
      <c r="N284" s="9"/>
      <c r="O284" s="9"/>
      <c r="P284" s="9"/>
      <c r="Q284" s="14"/>
    </row>
    <row r="285" spans="2:17" x14ac:dyDescent="0.2">
      <c r="B285" s="17"/>
      <c r="C285" s="17"/>
      <c r="D285" s="17"/>
      <c r="E285" s="252"/>
      <c r="F285" s="24"/>
      <c r="G285" s="8"/>
      <c r="H285" s="9"/>
      <c r="I285" s="9"/>
      <c r="J285" s="9"/>
      <c r="K285" s="9"/>
      <c r="L285" s="9"/>
      <c r="M285" s="9"/>
      <c r="N285" s="9"/>
      <c r="O285" s="9"/>
      <c r="P285" s="9"/>
      <c r="Q285" s="14"/>
    </row>
    <row r="286" spans="2:17" x14ac:dyDescent="0.2">
      <c r="B286" s="17"/>
      <c r="C286" s="17"/>
      <c r="D286" s="17"/>
      <c r="E286" s="252"/>
      <c r="F286" s="24"/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14"/>
    </row>
    <row r="287" spans="2:17" x14ac:dyDescent="0.2">
      <c r="B287" s="17"/>
      <c r="C287" s="17"/>
      <c r="D287" s="17"/>
      <c r="E287" s="252"/>
      <c r="F287" s="24"/>
      <c r="G287" s="8"/>
      <c r="H287" s="9"/>
      <c r="I287" s="9"/>
      <c r="J287" s="9"/>
      <c r="K287" s="9"/>
      <c r="L287" s="9"/>
      <c r="M287" s="9"/>
      <c r="N287" s="9"/>
      <c r="O287" s="9"/>
      <c r="P287" s="9"/>
      <c r="Q287" s="14"/>
    </row>
    <row r="288" spans="2:17" x14ac:dyDescent="0.2">
      <c r="B288" s="17"/>
      <c r="C288" s="17"/>
      <c r="D288" s="17"/>
      <c r="E288" s="252"/>
      <c r="F288" s="24"/>
      <c r="G288" s="8"/>
      <c r="H288" s="9"/>
      <c r="I288" s="9"/>
      <c r="J288" s="9"/>
      <c r="K288" s="9"/>
      <c r="L288" s="9"/>
      <c r="M288" s="9"/>
      <c r="N288" s="9"/>
      <c r="O288" s="9"/>
      <c r="P288" s="9"/>
      <c r="Q288" s="14"/>
    </row>
    <row r="289" spans="2:17" x14ac:dyDescent="0.2">
      <c r="B289" s="17"/>
      <c r="C289" s="17"/>
      <c r="D289" s="17"/>
      <c r="E289" s="252"/>
      <c r="F289" s="24"/>
      <c r="G289" s="8"/>
      <c r="H289" s="9"/>
      <c r="I289" s="9"/>
      <c r="J289" s="9"/>
      <c r="K289" s="9"/>
      <c r="L289" s="9"/>
      <c r="M289" s="9"/>
      <c r="N289" s="9"/>
      <c r="O289" s="9"/>
      <c r="P289" s="9"/>
      <c r="Q289" s="14"/>
    </row>
    <row r="290" spans="2:17" x14ac:dyDescent="0.2">
      <c r="B290" s="17"/>
      <c r="C290" s="17"/>
      <c r="D290" s="17"/>
      <c r="E290" s="252"/>
      <c r="F290" s="24"/>
      <c r="G290" s="8"/>
      <c r="H290" s="9"/>
      <c r="I290" s="9"/>
      <c r="J290" s="9"/>
      <c r="K290" s="9"/>
      <c r="L290" s="9"/>
      <c r="M290" s="9"/>
      <c r="N290" s="9"/>
      <c r="O290" s="9"/>
      <c r="P290" s="9"/>
      <c r="Q290" s="14"/>
    </row>
    <row r="291" spans="2:17" x14ac:dyDescent="0.2">
      <c r="B291" s="17"/>
      <c r="C291" s="17"/>
      <c r="D291" s="17"/>
      <c r="E291" s="252"/>
      <c r="F291" s="24"/>
      <c r="G291" s="8"/>
      <c r="H291" s="9"/>
      <c r="I291" s="9"/>
      <c r="J291" s="9"/>
      <c r="K291" s="9"/>
      <c r="L291" s="9"/>
      <c r="M291" s="9"/>
      <c r="N291" s="9"/>
      <c r="O291" s="9"/>
      <c r="P291" s="9"/>
      <c r="Q291" s="14"/>
    </row>
    <row r="292" spans="2:17" x14ac:dyDescent="0.2">
      <c r="B292" s="17"/>
      <c r="C292" s="17"/>
      <c r="D292" s="17"/>
      <c r="E292" s="252"/>
      <c r="F292" s="24"/>
      <c r="G292" s="8"/>
      <c r="H292" s="9"/>
      <c r="I292" s="9"/>
      <c r="J292" s="9"/>
      <c r="K292" s="9"/>
      <c r="L292" s="9"/>
      <c r="M292" s="9"/>
      <c r="N292" s="9"/>
      <c r="O292" s="9"/>
      <c r="P292" s="9"/>
      <c r="Q292" s="14"/>
    </row>
    <row r="293" spans="2:17" x14ac:dyDescent="0.2">
      <c r="B293" s="17"/>
      <c r="C293" s="17"/>
      <c r="D293" s="17"/>
      <c r="E293" s="252"/>
      <c r="F293" s="24"/>
      <c r="G293" s="8"/>
      <c r="H293" s="9"/>
      <c r="I293" s="9"/>
      <c r="J293" s="9"/>
      <c r="K293" s="9"/>
      <c r="L293" s="9"/>
      <c r="M293" s="9"/>
      <c r="N293" s="9"/>
      <c r="O293" s="9"/>
      <c r="P293" s="9"/>
      <c r="Q293" s="14"/>
    </row>
    <row r="294" spans="2:17" x14ac:dyDescent="0.2">
      <c r="B294" s="17"/>
      <c r="C294" s="17"/>
      <c r="D294" s="17"/>
      <c r="E294" s="252"/>
      <c r="F294" s="24"/>
      <c r="G294" s="8"/>
      <c r="H294" s="9"/>
      <c r="I294" s="9"/>
      <c r="J294" s="9"/>
      <c r="K294" s="9"/>
      <c r="L294" s="9"/>
      <c r="M294" s="9"/>
      <c r="N294" s="9"/>
      <c r="O294" s="9"/>
      <c r="P294" s="9"/>
      <c r="Q294" s="14"/>
    </row>
    <row r="295" spans="2:17" x14ac:dyDescent="0.2">
      <c r="B295" s="17"/>
      <c r="C295" s="17"/>
      <c r="D295" s="17"/>
      <c r="E295" s="252"/>
      <c r="F295" s="24"/>
      <c r="G295" s="8"/>
      <c r="H295" s="9"/>
      <c r="I295" s="9"/>
      <c r="J295" s="9"/>
      <c r="K295" s="9"/>
      <c r="L295" s="9"/>
      <c r="M295" s="9"/>
      <c r="N295" s="9"/>
      <c r="O295" s="9"/>
      <c r="P295" s="9"/>
      <c r="Q295" s="14"/>
    </row>
    <row r="296" spans="2:17" x14ac:dyDescent="0.2">
      <c r="B296" s="17"/>
      <c r="C296" s="17"/>
      <c r="D296" s="17"/>
      <c r="E296" s="252"/>
      <c r="F296" s="24"/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14"/>
    </row>
    <row r="297" spans="2:17" x14ac:dyDescent="0.2">
      <c r="B297" s="17"/>
      <c r="C297" s="17"/>
      <c r="D297" s="17"/>
      <c r="E297" s="252"/>
      <c r="F297" s="24"/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14"/>
    </row>
    <row r="298" spans="2:17" x14ac:dyDescent="0.2">
      <c r="B298" s="17"/>
      <c r="C298" s="17"/>
      <c r="D298" s="17"/>
      <c r="E298" s="252"/>
      <c r="F298" s="24"/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14"/>
    </row>
    <row r="299" spans="2:17" x14ac:dyDescent="0.2">
      <c r="B299" s="17"/>
      <c r="C299" s="17"/>
      <c r="D299" s="17"/>
      <c r="E299" s="252"/>
      <c r="F299" s="24"/>
      <c r="G299" s="8"/>
      <c r="H299" s="9"/>
      <c r="I299" s="9"/>
      <c r="J299" s="9"/>
      <c r="K299" s="9"/>
      <c r="L299" s="9"/>
      <c r="M299" s="9"/>
      <c r="N299" s="9"/>
      <c r="O299" s="9"/>
      <c r="P299" s="9"/>
      <c r="Q299" s="14"/>
    </row>
    <row r="300" spans="2:17" x14ac:dyDescent="0.2">
      <c r="B300" s="17"/>
      <c r="C300" s="17"/>
      <c r="D300" s="17"/>
      <c r="E300" s="252"/>
      <c r="F300" s="24"/>
      <c r="G300" s="8"/>
      <c r="H300" s="9"/>
      <c r="I300" s="9"/>
      <c r="J300" s="9"/>
      <c r="K300" s="9"/>
      <c r="L300" s="9"/>
      <c r="M300" s="9"/>
      <c r="N300" s="9"/>
      <c r="O300" s="9"/>
      <c r="P300" s="9"/>
      <c r="Q300" s="14"/>
    </row>
    <row r="301" spans="2:17" x14ac:dyDescent="0.2">
      <c r="B301" s="17"/>
      <c r="C301" s="17"/>
      <c r="D301" s="17"/>
      <c r="E301" s="252"/>
      <c r="F301" s="24"/>
      <c r="G301" s="8"/>
      <c r="H301" s="9"/>
      <c r="I301" s="9"/>
      <c r="J301" s="9"/>
      <c r="K301" s="9"/>
      <c r="L301" s="9"/>
      <c r="M301" s="9"/>
      <c r="N301" s="9"/>
      <c r="O301" s="9"/>
      <c r="P301" s="9"/>
      <c r="Q301" s="14"/>
    </row>
    <row r="302" spans="2:17" x14ac:dyDescent="0.2">
      <c r="B302" s="17"/>
      <c r="C302" s="17"/>
      <c r="D302" s="17"/>
      <c r="E302" s="252"/>
      <c r="F302" s="24"/>
      <c r="G302" s="8"/>
      <c r="H302" s="9"/>
      <c r="I302" s="9"/>
      <c r="J302" s="9"/>
      <c r="K302" s="9"/>
      <c r="L302" s="9"/>
      <c r="M302" s="9"/>
      <c r="N302" s="9"/>
      <c r="O302" s="9"/>
      <c r="P302" s="9"/>
      <c r="Q302" s="14"/>
    </row>
    <row r="303" spans="2:17" x14ac:dyDescent="0.2">
      <c r="B303" s="17"/>
      <c r="C303" s="17"/>
      <c r="D303" s="17"/>
      <c r="E303" s="252"/>
      <c r="F303" s="24"/>
      <c r="G303" s="8"/>
      <c r="H303" s="9"/>
      <c r="I303" s="9"/>
      <c r="J303" s="9"/>
      <c r="K303" s="9"/>
      <c r="L303" s="9"/>
      <c r="M303" s="9"/>
      <c r="N303" s="9"/>
      <c r="O303" s="9"/>
      <c r="P303" s="9"/>
      <c r="Q303" s="14"/>
    </row>
    <row r="304" spans="2:17" x14ac:dyDescent="0.2">
      <c r="B304" s="17"/>
      <c r="C304" s="17"/>
      <c r="D304" s="17"/>
      <c r="E304" s="252"/>
      <c r="F304" s="24"/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14"/>
    </row>
    <row r="305" spans="2:17" x14ac:dyDescent="0.2">
      <c r="B305" s="17"/>
      <c r="C305" s="17"/>
      <c r="D305" s="17"/>
      <c r="E305" s="252"/>
      <c r="F305" s="24"/>
      <c r="G305" s="8"/>
      <c r="H305" s="9"/>
      <c r="I305" s="9"/>
      <c r="J305" s="9"/>
      <c r="K305" s="9"/>
      <c r="L305" s="9"/>
      <c r="M305" s="9"/>
      <c r="N305" s="9"/>
      <c r="O305" s="9"/>
      <c r="P305" s="9"/>
      <c r="Q305" s="14"/>
    </row>
    <row r="306" spans="2:17" x14ac:dyDescent="0.2">
      <c r="B306" s="17"/>
      <c r="C306" s="17"/>
      <c r="D306" s="17"/>
      <c r="E306" s="252"/>
      <c r="F306" s="24"/>
      <c r="G306" s="8"/>
      <c r="H306" s="9"/>
      <c r="I306" s="9"/>
      <c r="J306" s="9"/>
      <c r="K306" s="9"/>
      <c r="L306" s="9"/>
      <c r="M306" s="9"/>
      <c r="N306" s="9"/>
      <c r="O306" s="9"/>
      <c r="P306" s="9"/>
      <c r="Q306" s="14"/>
    </row>
    <row r="307" spans="2:17" x14ac:dyDescent="0.2">
      <c r="B307" s="17"/>
      <c r="C307" s="17"/>
      <c r="D307" s="17"/>
      <c r="E307" s="252"/>
      <c r="F307" s="24"/>
      <c r="G307" s="8"/>
      <c r="H307" s="9"/>
      <c r="I307" s="9"/>
      <c r="J307" s="9"/>
      <c r="K307" s="9"/>
      <c r="L307" s="9"/>
      <c r="M307" s="9"/>
      <c r="N307" s="9"/>
      <c r="O307" s="9"/>
      <c r="P307" s="9"/>
      <c r="Q307" s="14"/>
    </row>
    <row r="308" spans="2:17" x14ac:dyDescent="0.2">
      <c r="B308" s="17"/>
      <c r="C308" s="17"/>
      <c r="D308" s="17"/>
      <c r="E308" s="252"/>
      <c r="F308" s="24"/>
      <c r="G308" s="8"/>
      <c r="H308" s="9"/>
      <c r="I308" s="9"/>
      <c r="J308" s="9"/>
      <c r="K308" s="9"/>
      <c r="L308" s="9"/>
      <c r="M308" s="9"/>
      <c r="N308" s="9"/>
      <c r="O308" s="9"/>
      <c r="P308" s="9"/>
      <c r="Q308" s="14"/>
    </row>
    <row r="309" spans="2:17" x14ac:dyDescent="0.2">
      <c r="B309" s="17"/>
      <c r="C309" s="17"/>
      <c r="D309" s="17"/>
      <c r="E309" s="252"/>
      <c r="F309" s="24"/>
      <c r="G309" s="8"/>
      <c r="H309" s="9"/>
      <c r="I309" s="9"/>
      <c r="J309" s="9"/>
      <c r="K309" s="9"/>
      <c r="L309" s="9"/>
      <c r="M309" s="9"/>
      <c r="N309" s="9"/>
      <c r="O309" s="9"/>
      <c r="P309" s="9"/>
      <c r="Q309" s="14"/>
    </row>
    <row r="310" spans="2:17" x14ac:dyDescent="0.2">
      <c r="B310" s="17"/>
      <c r="C310" s="17"/>
      <c r="D310" s="17"/>
      <c r="E310" s="252"/>
      <c r="F310" s="24"/>
      <c r="G310" s="8"/>
      <c r="H310" s="9"/>
      <c r="I310" s="9"/>
      <c r="J310" s="9"/>
      <c r="K310" s="9"/>
      <c r="L310" s="9"/>
      <c r="M310" s="9"/>
      <c r="N310" s="9"/>
      <c r="O310" s="9"/>
      <c r="P310" s="9"/>
      <c r="Q310" s="14"/>
    </row>
    <row r="311" spans="2:17" x14ac:dyDescent="0.2">
      <c r="B311" s="17"/>
      <c r="C311" s="17"/>
      <c r="D311" s="17"/>
      <c r="E311" s="252"/>
      <c r="F311" s="24"/>
      <c r="G311" s="8"/>
      <c r="H311" s="9"/>
      <c r="I311" s="9"/>
      <c r="J311" s="9"/>
      <c r="K311" s="9"/>
      <c r="L311" s="9"/>
      <c r="M311" s="9"/>
      <c r="N311" s="9"/>
      <c r="O311" s="9"/>
      <c r="P311" s="9"/>
      <c r="Q311" s="14"/>
    </row>
    <row r="312" spans="2:17" x14ac:dyDescent="0.2">
      <c r="B312" s="17"/>
      <c r="C312" s="17"/>
      <c r="D312" s="17"/>
      <c r="E312" s="252"/>
      <c r="F312" s="24"/>
      <c r="G312" s="8"/>
      <c r="H312" s="9"/>
      <c r="I312" s="9"/>
      <c r="J312" s="9"/>
      <c r="K312" s="9"/>
      <c r="L312" s="9"/>
      <c r="M312" s="9"/>
      <c r="N312" s="9"/>
      <c r="O312" s="9"/>
      <c r="P312" s="9"/>
      <c r="Q312" s="14"/>
    </row>
    <row r="313" spans="2:17" x14ac:dyDescent="0.2">
      <c r="B313" s="17"/>
      <c r="C313" s="17"/>
      <c r="D313" s="17"/>
      <c r="E313" s="252"/>
      <c r="F313" s="24"/>
      <c r="G313" s="8"/>
      <c r="H313" s="9"/>
      <c r="I313" s="9"/>
      <c r="J313" s="9"/>
      <c r="K313" s="9"/>
      <c r="L313" s="9"/>
      <c r="M313" s="9"/>
      <c r="N313" s="9"/>
      <c r="O313" s="9"/>
      <c r="P313" s="9"/>
      <c r="Q313" s="14"/>
    </row>
    <row r="314" spans="2:17" x14ac:dyDescent="0.2">
      <c r="B314" s="17"/>
      <c r="C314" s="17"/>
      <c r="D314" s="17"/>
      <c r="E314" s="252"/>
      <c r="F314" s="24"/>
      <c r="G314" s="8"/>
      <c r="H314" s="9"/>
      <c r="I314" s="9"/>
      <c r="J314" s="9"/>
      <c r="K314" s="9"/>
      <c r="L314" s="9"/>
      <c r="M314" s="9"/>
      <c r="N314" s="9"/>
      <c r="O314" s="9"/>
      <c r="P314" s="9"/>
      <c r="Q314" s="14"/>
    </row>
    <row r="315" spans="2:17" x14ac:dyDescent="0.2">
      <c r="B315" s="18"/>
      <c r="C315" s="18"/>
      <c r="D315" s="18"/>
      <c r="E315" s="252"/>
      <c r="F315" s="24"/>
      <c r="G315" s="8"/>
      <c r="H315" s="9"/>
      <c r="I315" s="9"/>
      <c r="J315" s="9"/>
      <c r="K315" s="9"/>
      <c r="L315" s="9"/>
      <c r="M315" s="9"/>
      <c r="N315" s="9"/>
      <c r="O315" s="9"/>
      <c r="P315" s="9"/>
      <c r="Q315" s="14"/>
    </row>
    <row r="316" spans="2:17" x14ac:dyDescent="0.2">
      <c r="B316" s="17"/>
      <c r="C316" s="17"/>
      <c r="D316" s="17"/>
      <c r="E316" s="252"/>
      <c r="F316" s="24"/>
      <c r="G316" s="8"/>
      <c r="H316" s="9"/>
      <c r="I316" s="9"/>
      <c r="J316" s="9"/>
      <c r="K316" s="9"/>
      <c r="L316" s="9"/>
      <c r="M316" s="9"/>
      <c r="N316" s="9"/>
      <c r="O316" s="9"/>
      <c r="P316" s="9"/>
      <c r="Q316" s="14"/>
    </row>
    <row r="317" spans="2:17" x14ac:dyDescent="0.2">
      <c r="B317" s="17"/>
      <c r="C317" s="17"/>
      <c r="D317" s="17"/>
      <c r="E317" s="252"/>
      <c r="F317" s="24"/>
      <c r="G317" s="8"/>
      <c r="H317" s="9"/>
      <c r="I317" s="9"/>
      <c r="J317" s="9"/>
      <c r="K317" s="9"/>
      <c r="L317" s="9"/>
      <c r="M317" s="9"/>
      <c r="N317" s="9"/>
      <c r="O317" s="9"/>
      <c r="P317" s="9"/>
      <c r="Q317" s="14"/>
    </row>
    <row r="318" spans="2:17" x14ac:dyDescent="0.2">
      <c r="B318" s="17"/>
      <c r="C318" s="17"/>
      <c r="D318" s="17"/>
      <c r="E318" s="252"/>
      <c r="F318" s="24"/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14"/>
    </row>
    <row r="319" spans="2:17" x14ac:dyDescent="0.2">
      <c r="B319" s="17"/>
      <c r="C319" s="17"/>
      <c r="D319" s="17"/>
      <c r="E319" s="252"/>
      <c r="F319" s="24"/>
      <c r="G319" s="8"/>
      <c r="H319" s="9"/>
      <c r="I319" s="9"/>
      <c r="J319" s="9"/>
      <c r="K319" s="9"/>
      <c r="L319" s="9"/>
      <c r="M319" s="9"/>
      <c r="N319" s="9"/>
      <c r="O319" s="9"/>
      <c r="P319" s="9"/>
      <c r="Q319" s="14"/>
    </row>
    <row r="320" spans="2:17" x14ac:dyDescent="0.2">
      <c r="B320" s="17"/>
      <c r="C320" s="17"/>
      <c r="D320" s="17"/>
      <c r="E320" s="252"/>
      <c r="F320" s="24"/>
      <c r="G320" s="8"/>
      <c r="H320" s="9"/>
      <c r="I320" s="9"/>
      <c r="J320" s="9"/>
      <c r="K320" s="9"/>
      <c r="L320" s="9"/>
      <c r="M320" s="9"/>
      <c r="N320" s="9"/>
      <c r="O320" s="9"/>
      <c r="P320" s="9"/>
      <c r="Q320" s="14"/>
    </row>
    <row r="321" spans="2:17" x14ac:dyDescent="0.2">
      <c r="B321" s="17"/>
      <c r="C321" s="17"/>
      <c r="D321" s="17"/>
      <c r="E321" s="252"/>
      <c r="F321" s="24"/>
      <c r="G321" s="8"/>
      <c r="H321" s="9"/>
      <c r="I321" s="9"/>
      <c r="J321" s="9"/>
      <c r="K321" s="9"/>
      <c r="L321" s="9"/>
      <c r="M321" s="9"/>
      <c r="N321" s="9"/>
      <c r="O321" s="9"/>
      <c r="P321" s="9"/>
      <c r="Q321" s="14"/>
    </row>
    <row r="322" spans="2:17" x14ac:dyDescent="0.2">
      <c r="B322" s="17"/>
      <c r="C322" s="17"/>
      <c r="D322" s="17"/>
      <c r="E322" s="252"/>
      <c r="F322" s="24"/>
      <c r="G322" s="8"/>
      <c r="H322" s="9"/>
      <c r="I322" s="9"/>
      <c r="J322" s="9"/>
      <c r="K322" s="9"/>
      <c r="L322" s="9"/>
      <c r="M322" s="9"/>
      <c r="N322" s="9"/>
      <c r="O322" s="9"/>
      <c r="P322" s="9"/>
      <c r="Q322" s="14"/>
    </row>
    <row r="323" spans="2:17" x14ac:dyDescent="0.2">
      <c r="B323" s="17"/>
      <c r="C323" s="17"/>
      <c r="D323" s="17"/>
      <c r="E323" s="252"/>
      <c r="F323" s="24"/>
      <c r="G323" s="15"/>
      <c r="H323" s="9"/>
      <c r="I323" s="9"/>
      <c r="J323" s="9"/>
      <c r="K323" s="9"/>
      <c r="L323" s="9"/>
      <c r="M323" s="9"/>
      <c r="N323" s="9"/>
      <c r="O323" s="9"/>
      <c r="P323" s="9"/>
      <c r="Q323" s="14"/>
    </row>
    <row r="324" spans="2:17" x14ac:dyDescent="0.2">
      <c r="B324" s="17"/>
      <c r="C324" s="17"/>
      <c r="D324" s="17"/>
      <c r="E324" s="252"/>
      <c r="F324" s="24"/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14"/>
    </row>
    <row r="325" spans="2:17" x14ac:dyDescent="0.2">
      <c r="B325" s="17"/>
      <c r="C325" s="17"/>
      <c r="D325" s="17"/>
      <c r="E325" s="252"/>
      <c r="F325" s="24"/>
      <c r="G325" s="8"/>
      <c r="H325" s="9"/>
      <c r="I325" s="9"/>
      <c r="J325" s="9"/>
      <c r="K325" s="9"/>
      <c r="L325" s="9"/>
      <c r="M325" s="9"/>
      <c r="N325" s="9"/>
      <c r="O325" s="9"/>
      <c r="P325" s="9"/>
      <c r="Q325" s="14"/>
    </row>
    <row r="326" spans="2:17" x14ac:dyDescent="0.2">
      <c r="B326" s="17"/>
      <c r="C326" s="17"/>
      <c r="D326" s="17"/>
      <c r="E326" s="252"/>
      <c r="F326" s="24"/>
      <c r="G326" s="8"/>
      <c r="H326" s="9"/>
      <c r="I326" s="9"/>
      <c r="J326" s="9"/>
      <c r="K326" s="9"/>
      <c r="L326" s="9"/>
      <c r="M326" s="9"/>
      <c r="N326" s="9"/>
      <c r="O326" s="9"/>
      <c r="P326" s="9"/>
      <c r="Q326" s="14"/>
    </row>
    <row r="327" spans="2:17" x14ac:dyDescent="0.2">
      <c r="B327" s="17"/>
      <c r="C327" s="17"/>
      <c r="D327" s="17"/>
      <c r="E327" s="252"/>
      <c r="F327" s="24"/>
      <c r="G327" s="8"/>
      <c r="H327" s="9"/>
      <c r="I327" s="9"/>
      <c r="J327" s="9"/>
      <c r="K327" s="9"/>
      <c r="L327" s="9"/>
      <c r="M327" s="9"/>
      <c r="N327" s="9"/>
      <c r="O327" s="9"/>
      <c r="P327" s="9"/>
      <c r="Q327" s="14"/>
    </row>
    <row r="328" spans="2:17" x14ac:dyDescent="0.2">
      <c r="B328" s="17"/>
      <c r="C328" s="17"/>
      <c r="D328" s="17"/>
      <c r="E328" s="252"/>
      <c r="F328" s="24"/>
      <c r="G328" s="15"/>
      <c r="H328" s="9"/>
      <c r="I328" s="9"/>
      <c r="J328" s="9"/>
      <c r="K328" s="9"/>
      <c r="L328" s="9"/>
      <c r="M328" s="9"/>
      <c r="N328" s="9"/>
      <c r="O328" s="9"/>
      <c r="P328" s="9"/>
      <c r="Q328" s="14"/>
    </row>
    <row r="329" spans="2:17" x14ac:dyDescent="0.2">
      <c r="B329" s="17"/>
      <c r="C329" s="17"/>
      <c r="D329" s="17"/>
      <c r="E329" s="252"/>
      <c r="F329" s="24"/>
      <c r="G329" s="8"/>
      <c r="H329" s="9"/>
      <c r="I329" s="9"/>
      <c r="J329" s="9"/>
      <c r="K329" s="9"/>
      <c r="L329" s="9"/>
      <c r="M329" s="9"/>
      <c r="N329" s="9"/>
      <c r="O329" s="9"/>
      <c r="P329" s="9"/>
      <c r="Q329" s="14"/>
    </row>
    <row r="330" spans="2:17" x14ac:dyDescent="0.2">
      <c r="B330" s="17"/>
      <c r="C330" s="17"/>
      <c r="D330" s="17"/>
      <c r="E330" s="252"/>
      <c r="F330" s="24"/>
      <c r="G330" s="15"/>
      <c r="H330" s="9"/>
      <c r="I330" s="9"/>
      <c r="J330" s="9"/>
      <c r="K330" s="9"/>
      <c r="L330" s="9"/>
      <c r="M330" s="9"/>
      <c r="N330" s="9"/>
      <c r="O330" s="9"/>
      <c r="P330" s="9"/>
      <c r="Q330" s="14"/>
    </row>
    <row r="331" spans="2:17" x14ac:dyDescent="0.2">
      <c r="B331" s="17"/>
      <c r="C331" s="17"/>
      <c r="D331" s="17"/>
      <c r="E331" s="252"/>
      <c r="F331" s="24"/>
      <c r="G331" s="8"/>
      <c r="H331" s="9"/>
      <c r="I331" s="9"/>
      <c r="J331" s="9"/>
      <c r="K331" s="9"/>
      <c r="L331" s="9"/>
      <c r="M331" s="9"/>
      <c r="N331" s="9"/>
      <c r="O331" s="9"/>
      <c r="P331" s="9"/>
      <c r="Q331" s="14"/>
    </row>
    <row r="332" spans="2:17" x14ac:dyDescent="0.2">
      <c r="B332" s="17"/>
      <c r="C332" s="17"/>
      <c r="D332" s="17"/>
      <c r="E332" s="252"/>
      <c r="F332" s="24"/>
      <c r="G332" s="8"/>
      <c r="H332" s="9"/>
      <c r="I332" s="9"/>
      <c r="J332" s="9"/>
      <c r="K332" s="9"/>
      <c r="L332" s="9"/>
      <c r="M332" s="9"/>
      <c r="N332" s="9"/>
      <c r="O332" s="9"/>
      <c r="P332" s="9"/>
      <c r="Q332" s="14"/>
    </row>
    <row r="333" spans="2:17" x14ac:dyDescent="0.2">
      <c r="B333" s="17"/>
      <c r="C333" s="17"/>
      <c r="D333" s="17"/>
      <c r="E333" s="252"/>
      <c r="F333" s="24"/>
      <c r="G333" s="8"/>
      <c r="H333" s="9"/>
      <c r="I333" s="9"/>
      <c r="J333" s="9"/>
      <c r="K333" s="9"/>
      <c r="L333" s="9"/>
      <c r="M333" s="9"/>
      <c r="N333" s="9"/>
      <c r="O333" s="9"/>
      <c r="P333" s="9"/>
      <c r="Q333" s="14"/>
    </row>
    <row r="334" spans="2:17" x14ac:dyDescent="0.2">
      <c r="B334" s="17"/>
      <c r="C334" s="17"/>
      <c r="D334" s="17"/>
      <c r="E334" s="252"/>
      <c r="F334" s="24"/>
      <c r="G334" s="8"/>
      <c r="H334" s="9"/>
      <c r="I334" s="9"/>
      <c r="J334" s="9"/>
      <c r="K334" s="9"/>
      <c r="L334" s="9"/>
      <c r="M334" s="9"/>
      <c r="N334" s="9"/>
      <c r="O334" s="9"/>
      <c r="P334" s="9"/>
      <c r="Q334" s="14"/>
    </row>
    <row r="335" spans="2:17" x14ac:dyDescent="0.2">
      <c r="B335" s="17"/>
      <c r="C335" s="17"/>
      <c r="D335" s="17"/>
      <c r="E335" s="252"/>
      <c r="F335" s="24"/>
      <c r="G335" s="8"/>
      <c r="H335" s="9"/>
      <c r="I335" s="9"/>
      <c r="J335" s="9"/>
      <c r="K335" s="9"/>
      <c r="L335" s="9"/>
      <c r="M335" s="9"/>
      <c r="N335" s="28"/>
      <c r="O335" s="9"/>
      <c r="P335" s="9"/>
      <c r="Q335" s="14"/>
    </row>
    <row r="336" spans="2:17" x14ac:dyDescent="0.2">
      <c r="B336" s="17"/>
      <c r="C336" s="17"/>
      <c r="D336" s="17"/>
      <c r="E336" s="252"/>
      <c r="F336" s="24"/>
      <c r="G336" s="8"/>
      <c r="H336" s="9"/>
      <c r="I336" s="9"/>
      <c r="J336" s="9"/>
      <c r="K336" s="9"/>
      <c r="L336" s="9"/>
      <c r="M336" s="9"/>
      <c r="N336" s="9"/>
      <c r="O336" s="9"/>
      <c r="P336" s="9"/>
      <c r="Q336" s="14"/>
    </row>
    <row r="337" spans="2:17" x14ac:dyDescent="0.2">
      <c r="B337" s="17"/>
      <c r="C337" s="17"/>
      <c r="D337" s="17"/>
      <c r="E337" s="252"/>
      <c r="F337" s="24"/>
      <c r="G337" s="8"/>
      <c r="H337" s="9"/>
      <c r="I337" s="9"/>
      <c r="J337" s="9"/>
      <c r="K337" s="9"/>
      <c r="L337" s="9"/>
      <c r="M337" s="9"/>
      <c r="N337" s="9"/>
      <c r="O337" s="9"/>
      <c r="P337" s="9"/>
      <c r="Q337" s="14"/>
    </row>
    <row r="338" spans="2:17" x14ac:dyDescent="0.2">
      <c r="B338" s="17"/>
      <c r="C338" s="17"/>
      <c r="D338" s="17"/>
      <c r="E338" s="252"/>
      <c r="F338" s="24"/>
      <c r="G338" s="8"/>
      <c r="H338" s="9"/>
      <c r="I338" s="9"/>
      <c r="J338" s="9"/>
      <c r="K338" s="9"/>
      <c r="L338" s="9"/>
      <c r="M338" s="9"/>
      <c r="N338" s="9"/>
      <c r="O338" s="9"/>
      <c r="P338" s="9"/>
      <c r="Q338" s="14"/>
    </row>
    <row r="339" spans="2:17" x14ac:dyDescent="0.2">
      <c r="B339" s="17"/>
      <c r="C339" s="17"/>
      <c r="D339" s="17"/>
      <c r="E339" s="252"/>
      <c r="F339" s="24"/>
      <c r="G339" s="8"/>
      <c r="H339" s="9"/>
      <c r="I339" s="9"/>
      <c r="J339" s="9"/>
      <c r="K339" s="9"/>
      <c r="L339" s="9"/>
      <c r="M339" s="9"/>
      <c r="N339" s="9"/>
      <c r="O339" s="9"/>
      <c r="P339" s="9"/>
      <c r="Q339" s="14"/>
    </row>
    <row r="340" spans="2:17" x14ac:dyDescent="0.2">
      <c r="B340" s="17"/>
      <c r="C340" s="17"/>
      <c r="D340" s="17"/>
      <c r="E340" s="252"/>
      <c r="F340" s="24"/>
      <c r="G340" s="8"/>
      <c r="H340" s="9"/>
      <c r="I340" s="9"/>
      <c r="J340" s="9"/>
      <c r="K340" s="9"/>
      <c r="L340" s="9"/>
      <c r="M340" s="9"/>
      <c r="N340" s="9"/>
      <c r="O340" s="9"/>
      <c r="P340" s="9"/>
      <c r="Q340" s="14"/>
    </row>
    <row r="341" spans="2:17" x14ac:dyDescent="0.2">
      <c r="B341" s="17"/>
      <c r="C341" s="17"/>
      <c r="D341" s="17"/>
      <c r="E341" s="252"/>
      <c r="F341" s="24"/>
      <c r="G341" s="8"/>
      <c r="H341" s="9"/>
      <c r="I341" s="9"/>
      <c r="J341" s="9"/>
      <c r="K341" s="9"/>
      <c r="L341" s="9"/>
      <c r="M341" s="9"/>
      <c r="N341" s="9"/>
      <c r="O341" s="9"/>
      <c r="P341" s="9"/>
      <c r="Q341" s="14"/>
    </row>
    <row r="342" spans="2:17" x14ac:dyDescent="0.2">
      <c r="B342" s="17"/>
      <c r="C342" s="17"/>
      <c r="D342" s="17"/>
      <c r="E342" s="252"/>
      <c r="F342" s="24"/>
      <c r="G342" s="15"/>
      <c r="H342" s="9"/>
      <c r="I342" s="9"/>
      <c r="J342" s="9"/>
      <c r="K342" s="9"/>
      <c r="L342" s="9"/>
      <c r="M342" s="9"/>
      <c r="N342" s="9"/>
      <c r="O342" s="9"/>
      <c r="P342" s="9"/>
      <c r="Q342" s="14"/>
    </row>
    <row r="343" spans="2:17" x14ac:dyDescent="0.2">
      <c r="B343" s="17"/>
      <c r="C343" s="17"/>
      <c r="D343" s="17"/>
      <c r="E343" s="252"/>
      <c r="F343" s="24"/>
      <c r="G343" s="15"/>
      <c r="H343" s="9"/>
      <c r="I343" s="9"/>
      <c r="J343" s="9"/>
      <c r="K343" s="9"/>
      <c r="L343" s="9"/>
      <c r="M343" s="9"/>
      <c r="N343" s="9"/>
      <c r="O343" s="9"/>
      <c r="P343" s="9"/>
      <c r="Q343" s="14"/>
    </row>
    <row r="344" spans="2:17" x14ac:dyDescent="0.2">
      <c r="B344" s="17"/>
      <c r="C344" s="17"/>
      <c r="D344" s="17"/>
      <c r="E344" s="252"/>
      <c r="F344" s="24"/>
      <c r="G344" s="15"/>
      <c r="H344" s="9"/>
      <c r="I344" s="9"/>
      <c r="J344" s="9"/>
      <c r="K344" s="9"/>
      <c r="L344" s="9"/>
      <c r="M344" s="9"/>
      <c r="N344" s="9"/>
      <c r="O344" s="9"/>
      <c r="P344" s="9"/>
      <c r="Q344" s="14"/>
    </row>
    <row r="345" spans="2:17" x14ac:dyDescent="0.2">
      <c r="B345" s="17"/>
      <c r="C345" s="17"/>
      <c r="D345" s="17"/>
      <c r="E345" s="252"/>
      <c r="F345" s="24"/>
      <c r="G345" s="15"/>
      <c r="H345" s="9"/>
      <c r="I345" s="9"/>
      <c r="J345" s="9"/>
      <c r="K345" s="9"/>
      <c r="L345" s="9"/>
      <c r="M345" s="9"/>
      <c r="N345" s="9"/>
      <c r="O345" s="9"/>
      <c r="P345" s="9"/>
      <c r="Q345" s="14"/>
    </row>
    <row r="346" spans="2:17" x14ac:dyDescent="0.2">
      <c r="B346" s="17"/>
      <c r="C346" s="17"/>
      <c r="D346" s="17"/>
      <c r="E346" s="252"/>
      <c r="F346" s="24"/>
      <c r="G346" s="8"/>
      <c r="H346" s="9"/>
      <c r="I346" s="9"/>
      <c r="J346" s="9"/>
      <c r="K346" s="9"/>
      <c r="L346" s="9"/>
      <c r="M346" s="9"/>
      <c r="N346" s="9"/>
      <c r="O346" s="9"/>
      <c r="P346" s="9"/>
      <c r="Q346" s="14"/>
    </row>
    <row r="347" spans="2:17" x14ac:dyDescent="0.2">
      <c r="B347" s="18"/>
      <c r="C347" s="18"/>
      <c r="D347" s="18"/>
      <c r="E347" s="252"/>
      <c r="F347" s="24"/>
      <c r="G347" s="13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2:17" x14ac:dyDescent="0.2">
      <c r="B348" s="14"/>
      <c r="C348" s="14"/>
      <c r="D348" s="14"/>
      <c r="E348" s="14"/>
      <c r="F348" s="25"/>
      <c r="G348" s="8"/>
      <c r="H348" s="9"/>
      <c r="I348" s="9"/>
      <c r="J348" s="9"/>
      <c r="K348" s="9"/>
      <c r="L348" s="9"/>
      <c r="M348" s="9"/>
      <c r="N348" s="9"/>
      <c r="O348" s="9"/>
      <c r="P348" s="9"/>
      <c r="Q348" s="14"/>
    </row>
    <row r="349" spans="2:17" x14ac:dyDescent="0.2">
      <c r="B349" s="17"/>
      <c r="C349" s="17"/>
      <c r="D349" s="17"/>
      <c r="E349" s="252"/>
      <c r="F349" s="24"/>
      <c r="G349" s="8"/>
      <c r="H349" s="9"/>
      <c r="I349" s="9"/>
      <c r="J349" s="9"/>
      <c r="K349" s="9"/>
      <c r="L349" s="9"/>
      <c r="M349" s="9"/>
      <c r="N349" s="9"/>
      <c r="O349" s="9"/>
      <c r="P349" s="9"/>
      <c r="Q349" s="14"/>
    </row>
    <row r="350" spans="2:17" x14ac:dyDescent="0.2">
      <c r="B350" s="17"/>
      <c r="C350" s="17"/>
      <c r="D350" s="17"/>
      <c r="E350" s="252"/>
      <c r="F350" s="24"/>
      <c r="G350" s="8"/>
      <c r="H350" s="9"/>
      <c r="I350" s="9"/>
      <c r="J350" s="9"/>
      <c r="K350" s="9"/>
      <c r="L350" s="9"/>
      <c r="M350" s="9"/>
      <c r="N350" s="9"/>
      <c r="O350" s="9"/>
      <c r="P350" s="9"/>
      <c r="Q350" s="14"/>
    </row>
    <row r="351" spans="2:17" x14ac:dyDescent="0.2">
      <c r="B351" s="17"/>
      <c r="C351" s="17"/>
      <c r="D351" s="17"/>
      <c r="E351" s="252"/>
      <c r="F351" s="24"/>
      <c r="G351" s="8"/>
      <c r="H351" s="9"/>
      <c r="I351" s="9"/>
      <c r="J351" s="9"/>
      <c r="K351" s="9"/>
      <c r="L351" s="9"/>
      <c r="M351" s="9"/>
      <c r="N351" s="9"/>
      <c r="O351" s="9"/>
      <c r="P351" s="9"/>
      <c r="Q351" s="14"/>
    </row>
    <row r="352" spans="2:17" x14ac:dyDescent="0.2">
      <c r="B352" s="17"/>
      <c r="C352" s="17"/>
      <c r="D352" s="17"/>
      <c r="E352" s="252"/>
      <c r="F352" s="24"/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14"/>
    </row>
    <row r="353" spans="2:17" x14ac:dyDescent="0.2">
      <c r="B353" s="17"/>
      <c r="C353" s="17"/>
      <c r="D353" s="17"/>
      <c r="E353" s="252"/>
      <c r="F353" s="24"/>
      <c r="G353" s="8"/>
      <c r="H353" s="9"/>
      <c r="I353" s="9"/>
      <c r="J353" s="9"/>
      <c r="K353" s="9"/>
      <c r="L353" s="9"/>
      <c r="M353" s="9"/>
      <c r="N353" s="9"/>
      <c r="O353" s="9"/>
      <c r="P353" s="9"/>
      <c r="Q353" s="14"/>
    </row>
    <row r="354" spans="2:17" x14ac:dyDescent="0.2">
      <c r="B354" s="17"/>
      <c r="C354" s="17"/>
      <c r="D354" s="17"/>
      <c r="E354" s="252"/>
      <c r="F354" s="24"/>
      <c r="G354" s="8"/>
      <c r="H354" s="9"/>
      <c r="I354" s="9"/>
      <c r="J354" s="9"/>
      <c r="K354" s="9"/>
      <c r="L354" s="9"/>
      <c r="M354" s="9"/>
      <c r="N354" s="9"/>
      <c r="O354" s="9"/>
      <c r="P354" s="9"/>
      <c r="Q354" s="14"/>
    </row>
    <row r="355" spans="2:17" x14ac:dyDescent="0.2">
      <c r="B355" s="17"/>
      <c r="C355" s="17"/>
      <c r="D355" s="17"/>
      <c r="E355" s="252"/>
      <c r="F355" s="24"/>
      <c r="G355" s="8"/>
      <c r="H355" s="9"/>
      <c r="I355" s="9"/>
      <c r="J355" s="9"/>
      <c r="K355" s="9"/>
      <c r="L355" s="9"/>
      <c r="M355" s="9"/>
      <c r="N355" s="9"/>
      <c r="O355" s="9"/>
      <c r="P355" s="9"/>
      <c r="Q355" s="14"/>
    </row>
    <row r="356" spans="2:17" x14ac:dyDescent="0.2">
      <c r="B356" s="17"/>
      <c r="C356" s="17"/>
      <c r="D356" s="17"/>
      <c r="E356" s="252"/>
      <c r="F356" s="24"/>
      <c r="G356" s="8"/>
      <c r="H356" s="9"/>
      <c r="I356" s="9"/>
      <c r="J356" s="9"/>
      <c r="K356" s="9"/>
      <c r="L356" s="9"/>
      <c r="M356" s="9"/>
      <c r="N356" s="9"/>
      <c r="O356" s="9"/>
      <c r="P356" s="9"/>
      <c r="Q356" s="14"/>
    </row>
    <row r="357" spans="2:17" x14ac:dyDescent="0.2">
      <c r="B357" s="17"/>
      <c r="C357" s="17"/>
      <c r="D357" s="17"/>
      <c r="E357" s="252"/>
      <c r="F357" s="24"/>
      <c r="G357" s="8"/>
      <c r="H357" s="9"/>
      <c r="I357" s="9"/>
      <c r="J357" s="9"/>
      <c r="K357" s="9"/>
      <c r="L357" s="9"/>
      <c r="M357" s="9"/>
      <c r="N357" s="9"/>
      <c r="O357" s="9"/>
      <c r="P357" s="9"/>
      <c r="Q357" s="14"/>
    </row>
    <row r="358" spans="2:17" x14ac:dyDescent="0.2">
      <c r="B358" s="17"/>
      <c r="C358" s="17"/>
      <c r="D358" s="17"/>
      <c r="E358" s="252"/>
      <c r="F358" s="24"/>
      <c r="G358" s="8"/>
      <c r="H358" s="9"/>
      <c r="I358" s="9"/>
      <c r="J358" s="9"/>
      <c r="K358" s="9"/>
      <c r="L358" s="9"/>
      <c r="M358" s="9"/>
      <c r="N358" s="9"/>
      <c r="O358" s="9"/>
      <c r="P358" s="9"/>
      <c r="Q358" s="14"/>
    </row>
    <row r="359" spans="2:17" x14ac:dyDescent="0.2">
      <c r="B359" s="17"/>
      <c r="C359" s="17"/>
      <c r="D359" s="17"/>
      <c r="E359" s="252"/>
      <c r="F359" s="24"/>
      <c r="G359" s="8"/>
      <c r="H359" s="9"/>
      <c r="I359" s="9"/>
      <c r="J359" s="9"/>
      <c r="K359" s="9"/>
      <c r="L359" s="9"/>
      <c r="M359" s="9"/>
      <c r="N359" s="9"/>
      <c r="O359" s="9"/>
      <c r="P359" s="9"/>
      <c r="Q359" s="14"/>
    </row>
    <row r="360" spans="2:17" x14ac:dyDescent="0.2">
      <c r="B360" s="17"/>
      <c r="C360" s="17"/>
      <c r="D360" s="17"/>
      <c r="E360" s="252"/>
      <c r="F360" s="24"/>
      <c r="G360" s="8"/>
      <c r="H360" s="9"/>
      <c r="I360" s="9"/>
      <c r="J360" s="9"/>
      <c r="K360" s="9"/>
      <c r="L360" s="9"/>
      <c r="M360" s="9"/>
      <c r="N360" s="9"/>
      <c r="O360" s="9"/>
      <c r="P360" s="9"/>
      <c r="Q360" s="14"/>
    </row>
    <row r="361" spans="2:17" x14ac:dyDescent="0.2">
      <c r="B361" s="17"/>
      <c r="C361" s="17"/>
      <c r="D361" s="17"/>
      <c r="E361" s="252"/>
      <c r="F361" s="24"/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14"/>
    </row>
    <row r="362" spans="2:17" x14ac:dyDescent="0.2">
      <c r="B362" s="17"/>
      <c r="C362" s="17"/>
      <c r="D362" s="17"/>
      <c r="E362" s="252"/>
      <c r="F362" s="24"/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14"/>
    </row>
    <row r="363" spans="2:17" x14ac:dyDescent="0.2">
      <c r="B363" s="17"/>
      <c r="C363" s="17"/>
      <c r="D363" s="17"/>
      <c r="E363" s="252"/>
      <c r="F363" s="24"/>
      <c r="G363" s="8"/>
      <c r="H363" s="9"/>
      <c r="I363" s="9"/>
      <c r="J363" s="9"/>
      <c r="K363" s="9"/>
      <c r="L363" s="9"/>
      <c r="M363" s="9"/>
      <c r="N363" s="9"/>
      <c r="O363" s="9"/>
      <c r="P363" s="9"/>
      <c r="Q363" s="14"/>
    </row>
    <row r="364" spans="2:17" x14ac:dyDescent="0.2">
      <c r="B364" s="17"/>
      <c r="C364" s="17"/>
      <c r="D364" s="17"/>
      <c r="E364" s="252"/>
      <c r="F364" s="24"/>
      <c r="G364" s="8"/>
      <c r="H364" s="9"/>
      <c r="I364" s="9"/>
      <c r="J364" s="9"/>
      <c r="K364" s="9"/>
      <c r="L364" s="9"/>
      <c r="M364" s="9"/>
      <c r="N364" s="9"/>
      <c r="O364" s="9"/>
      <c r="P364" s="9"/>
      <c r="Q364" s="14"/>
    </row>
    <row r="365" spans="2:17" x14ac:dyDescent="0.2">
      <c r="B365" s="17"/>
      <c r="C365" s="17"/>
      <c r="D365" s="17"/>
      <c r="E365" s="252"/>
      <c r="F365" s="24"/>
      <c r="G365" s="8"/>
      <c r="H365" s="9"/>
      <c r="I365" s="9"/>
      <c r="J365" s="9"/>
      <c r="K365" s="9"/>
      <c r="L365" s="9"/>
      <c r="M365" s="9"/>
      <c r="N365" s="9"/>
      <c r="O365" s="9"/>
      <c r="P365" s="9"/>
      <c r="Q365" s="14"/>
    </row>
    <row r="366" spans="2:17" x14ac:dyDescent="0.2">
      <c r="B366" s="17"/>
      <c r="C366" s="17"/>
      <c r="D366" s="17"/>
      <c r="E366" s="252"/>
      <c r="F366" s="24"/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14"/>
    </row>
    <row r="367" spans="2:17" x14ac:dyDescent="0.2">
      <c r="B367" s="26"/>
      <c r="C367" s="26"/>
      <c r="D367" s="26"/>
      <c r="E367" s="252"/>
      <c r="F367" s="24"/>
      <c r="G367" s="8"/>
      <c r="H367" s="9"/>
      <c r="I367" s="9"/>
      <c r="J367" s="9"/>
      <c r="K367" s="9"/>
      <c r="L367" s="9"/>
      <c r="M367" s="9"/>
      <c r="N367" s="9"/>
      <c r="O367" s="9"/>
      <c r="P367" s="9"/>
      <c r="Q367" s="14"/>
    </row>
    <row r="368" spans="2:17" x14ac:dyDescent="0.2">
      <c r="B368" s="17"/>
      <c r="C368" s="17"/>
      <c r="D368" s="17"/>
      <c r="E368" s="252"/>
      <c r="F368" s="24"/>
      <c r="G368" s="8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">
      <c r="B369" s="17"/>
      <c r="C369" s="17"/>
      <c r="D369" s="17"/>
      <c r="E369" s="252"/>
      <c r="F369" s="24"/>
      <c r="G369" s="8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">
      <c r="B370" s="17"/>
      <c r="C370" s="17"/>
      <c r="D370" s="17"/>
      <c r="E370" s="252"/>
      <c r="F370" s="24"/>
      <c r="G370" s="8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">
      <c r="B371" s="18"/>
      <c r="C371" s="18"/>
      <c r="D371" s="18"/>
      <c r="E371" s="252"/>
      <c r="F371" s="24"/>
      <c r="G371" s="8"/>
      <c r="H371" s="9"/>
      <c r="I371" s="9"/>
      <c r="J371" s="9"/>
      <c r="K371" s="9"/>
      <c r="L371" s="9"/>
      <c r="M371" s="9"/>
      <c r="N371" s="9"/>
      <c r="O371" s="19"/>
      <c r="P371" s="836"/>
    </row>
    <row r="372" spans="2:16" x14ac:dyDescent="0.2">
      <c r="B372" s="18" t="s">
        <v>8</v>
      </c>
      <c r="E372" s="211"/>
      <c r="F372" s="20"/>
      <c r="G372" s="18"/>
      <c r="H372" s="18"/>
      <c r="N372" s="18"/>
    </row>
    <row r="373" spans="2:16" x14ac:dyDescent="0.2">
      <c r="G373" s="18"/>
      <c r="H373" s="18"/>
      <c r="N373" s="18"/>
    </row>
    <row r="374" spans="2:16" x14ac:dyDescent="0.2">
      <c r="G374" s="18"/>
      <c r="H374" s="18"/>
      <c r="N374" s="18"/>
    </row>
    <row r="375" spans="2:16" x14ac:dyDescent="0.2">
      <c r="G375" s="18"/>
      <c r="H375" s="18"/>
      <c r="N375" s="18"/>
    </row>
    <row r="376" spans="2:16" x14ac:dyDescent="0.2">
      <c r="G376" s="18"/>
      <c r="H376" s="18"/>
      <c r="N376" s="18"/>
    </row>
    <row r="377" spans="2:16" x14ac:dyDescent="0.2">
      <c r="G377" s="18"/>
      <c r="H377" s="18"/>
      <c r="N377" s="18"/>
    </row>
    <row r="378" spans="2:16" x14ac:dyDescent="0.2">
      <c r="G378" s="18"/>
      <c r="H378" s="18"/>
      <c r="N378" s="18"/>
    </row>
    <row r="379" spans="2:16" x14ac:dyDescent="0.2">
      <c r="G379" s="18"/>
      <c r="H379" s="18"/>
      <c r="N379" s="18"/>
    </row>
    <row r="380" spans="2:16" x14ac:dyDescent="0.2">
      <c r="G380" s="18"/>
      <c r="H380" s="18"/>
      <c r="N380" s="18"/>
    </row>
    <row r="381" spans="2:16" x14ac:dyDescent="0.2">
      <c r="G381" s="18"/>
      <c r="H381" s="18"/>
      <c r="N381" s="18"/>
    </row>
    <row r="382" spans="2:16" x14ac:dyDescent="0.2">
      <c r="G382" s="18"/>
      <c r="H382" s="18"/>
      <c r="N382" s="18"/>
    </row>
    <row r="383" spans="2:16" x14ac:dyDescent="0.2">
      <c r="G383" s="18"/>
      <c r="H383" s="18"/>
      <c r="N383" s="18"/>
    </row>
    <row r="384" spans="2:16" x14ac:dyDescent="0.2">
      <c r="G384" s="18"/>
      <c r="H384" s="18"/>
      <c r="N384" s="18"/>
    </row>
    <row r="385" spans="7:14" x14ac:dyDescent="0.2">
      <c r="G385" s="18"/>
      <c r="H385" s="18"/>
      <c r="N385" s="18"/>
    </row>
    <row r="386" spans="7:14" x14ac:dyDescent="0.2">
      <c r="G386" s="18"/>
      <c r="H386" s="18"/>
      <c r="N386" s="18"/>
    </row>
    <row r="387" spans="7:14" x14ac:dyDescent="0.2">
      <c r="G387" s="18"/>
      <c r="H387" s="18"/>
      <c r="N387" s="18"/>
    </row>
    <row r="388" spans="7:14" x14ac:dyDescent="0.2">
      <c r="G388" s="18"/>
      <c r="H388" s="18"/>
      <c r="N388" s="18"/>
    </row>
  </sheetData>
  <sortState ref="A136:P148">
    <sortCondition descending="1" ref="O136:O148"/>
    <sortCondition ref="B136:B148"/>
  </sortState>
  <mergeCells count="3">
    <mergeCell ref="I5:M5"/>
    <mergeCell ref="C4:D4"/>
    <mergeCell ref="A1:Q2"/>
  </mergeCells>
  <phoneticPr fontId="4" type="noConversion"/>
  <pageMargins left="0.78740157499999996" right="0.78740157499999996" top="0.984251969" bottom="0.984251969" header="0.4921259845" footer="0.4921259845"/>
  <pageSetup scale="66" orientation="landscape" r:id="rId1"/>
  <headerFooter alignWithMargins="0">
    <oddHeader>&amp;LJUVÉNILES HOMMES</oddHeader>
  </headerFooter>
  <rowBreaks count="3" manualBreakCount="3">
    <brk id="45" max="16383" man="1"/>
    <brk id="104" max="16383" man="1"/>
    <brk id="1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XFD68"/>
  <sheetViews>
    <sheetView zoomScaleNormal="100" workbookViewId="0">
      <pane ySplit="12" topLeftCell="A13" activePane="bottomLeft" state="frozen"/>
      <selection activeCell="B2" sqref="B2"/>
      <selection pane="bottomLeft" activeCell="I9" sqref="I9"/>
    </sheetView>
  </sheetViews>
  <sheetFormatPr baseColWidth="10" defaultColWidth="11.42578125" defaultRowHeight="12.75" x14ac:dyDescent="0.2"/>
  <cols>
    <col min="1" max="1" width="5.140625" style="32" customWidth="1"/>
    <col min="2" max="2" width="17.42578125" style="32" customWidth="1"/>
    <col min="3" max="3" width="17" style="32" customWidth="1"/>
    <col min="4" max="4" width="11.42578125" style="32"/>
    <col min="5" max="5" width="21.140625" style="32" customWidth="1"/>
    <col min="6" max="6" width="11.42578125" style="32"/>
    <col min="7" max="8" width="10.7109375" style="32" customWidth="1"/>
    <col min="9" max="13" width="11.28515625" style="43" customWidth="1"/>
    <col min="14" max="14" width="12.140625" style="32" customWidth="1"/>
    <col min="15" max="15" width="10.7109375" style="32" customWidth="1"/>
    <col min="16" max="16" width="17.5703125" style="32" customWidth="1"/>
    <col min="17" max="17" width="18.140625" style="291" customWidth="1"/>
    <col min="18" max="18" width="21.28515625" style="291" customWidth="1"/>
    <col min="19" max="16384" width="11.42578125" style="803"/>
  </cols>
  <sheetData>
    <row r="1" spans="1:11795" ht="15" customHeight="1" x14ac:dyDescent="0.2">
      <c r="B1" s="886" t="s">
        <v>819</v>
      </c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</row>
    <row r="2" spans="1:11795" ht="15" customHeight="1" x14ac:dyDescent="0.2">
      <c r="B2" s="888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</row>
    <row r="3" spans="1:11795" x14ac:dyDescent="0.2">
      <c r="B3" s="379"/>
      <c r="C3" s="879" t="s">
        <v>776</v>
      </c>
      <c r="D3" s="879"/>
      <c r="I3" s="85"/>
      <c r="J3" s="85"/>
      <c r="K3" s="85"/>
      <c r="L3" s="85"/>
      <c r="M3" s="85"/>
      <c r="N3" s="36"/>
    </row>
    <row r="4" spans="1:11795" x14ac:dyDescent="0.2">
      <c r="B4" s="103"/>
      <c r="C4" s="11" t="s">
        <v>176</v>
      </c>
      <c r="H4" s="95" t="s">
        <v>9</v>
      </c>
      <c r="I4" s="85" t="s">
        <v>3</v>
      </c>
      <c r="J4" s="85"/>
      <c r="K4" s="85"/>
      <c r="L4" s="85"/>
      <c r="M4" s="538"/>
      <c r="N4" s="36"/>
    </row>
    <row r="5" spans="1:11795" s="776" customFormat="1" x14ac:dyDescent="0.2">
      <c r="A5" s="41"/>
      <c r="B5" s="55"/>
      <c r="C5" s="33" t="s">
        <v>0</v>
      </c>
      <c r="D5" s="33"/>
      <c r="E5" s="31"/>
      <c r="F5" s="34"/>
      <c r="G5" s="41"/>
      <c r="H5" s="94"/>
      <c r="I5" s="895" t="s">
        <v>1052</v>
      </c>
      <c r="J5" s="896"/>
      <c r="K5" s="70"/>
      <c r="L5" s="70"/>
      <c r="M5" s="539"/>
      <c r="N5" s="36"/>
      <c r="O5" s="41"/>
      <c r="P5" s="41"/>
      <c r="Q5" s="292"/>
      <c r="R5" s="292"/>
    </row>
    <row r="6" spans="1:11795" s="776" customFormat="1" x14ac:dyDescent="0.2">
      <c r="A6" s="41"/>
      <c r="B6" s="140"/>
      <c r="C6" s="44" t="s">
        <v>1</v>
      </c>
      <c r="D6" s="44"/>
      <c r="E6" s="56"/>
      <c r="F6" s="37"/>
      <c r="G6" s="38"/>
      <c r="H6" s="108" t="s">
        <v>288</v>
      </c>
      <c r="I6" s="455" t="s">
        <v>92</v>
      </c>
      <c r="J6" s="456"/>
      <c r="K6" s="456"/>
      <c r="L6" s="456"/>
      <c r="M6" s="540"/>
      <c r="N6" s="459"/>
      <c r="O6" s="41"/>
      <c r="P6" s="41"/>
      <c r="Q6" s="292"/>
      <c r="R6" s="292"/>
    </row>
    <row r="7" spans="1:11795" s="776" customFormat="1" x14ac:dyDescent="0.2">
      <c r="A7" s="41"/>
      <c r="B7" s="208"/>
      <c r="C7" s="57" t="s">
        <v>76</v>
      </c>
      <c r="D7" s="57"/>
      <c r="E7" s="56"/>
      <c r="F7" s="58"/>
      <c r="G7" s="59"/>
      <c r="H7" s="58"/>
      <c r="I7" s="890"/>
      <c r="J7" s="891"/>
      <c r="K7" s="891"/>
      <c r="L7" s="891"/>
      <c r="M7" s="891"/>
      <c r="N7" s="892"/>
      <c r="O7" s="41"/>
      <c r="P7" s="41"/>
      <c r="Q7" s="292"/>
      <c r="R7" s="292"/>
    </row>
    <row r="8" spans="1:11795" s="776" customFormat="1" x14ac:dyDescent="0.2">
      <c r="A8" s="41"/>
      <c r="B8" s="571"/>
      <c r="C8" s="572" t="s">
        <v>1197</v>
      </c>
      <c r="D8" s="57"/>
      <c r="E8" s="56"/>
      <c r="F8" s="58"/>
      <c r="G8" s="59"/>
      <c r="H8" s="58"/>
      <c r="I8" s="543"/>
      <c r="J8" s="543"/>
      <c r="K8" s="543"/>
      <c r="L8" s="543"/>
      <c r="M8" s="543"/>
      <c r="N8" s="544"/>
      <c r="O8" s="41"/>
      <c r="P8" s="41"/>
      <c r="Q8" s="292"/>
      <c r="R8" s="292"/>
    </row>
    <row r="9" spans="1:11795" s="776" customFormat="1" x14ac:dyDescent="0.2">
      <c r="A9" s="41"/>
      <c r="B9" s="54"/>
      <c r="C9" s="45"/>
      <c r="D9" s="45"/>
      <c r="E9" s="32"/>
      <c r="F9" s="39"/>
      <c r="G9" s="40"/>
      <c r="H9" s="39" t="s">
        <v>706</v>
      </c>
      <c r="I9" s="366">
        <v>42831</v>
      </c>
      <c r="J9" s="366"/>
      <c r="K9" s="366"/>
      <c r="L9" s="366"/>
      <c r="M9" s="366"/>
      <c r="N9" s="35"/>
      <c r="O9" s="41"/>
      <c r="P9" s="41"/>
      <c r="Q9" s="292"/>
      <c r="R9" s="292"/>
    </row>
    <row r="10" spans="1:11795" s="776" customFormat="1" ht="13.5" thickBot="1" x14ac:dyDescent="0.25">
      <c r="A10" s="41"/>
      <c r="B10" s="54"/>
      <c r="C10" s="45"/>
      <c r="D10" s="45"/>
      <c r="E10" s="32"/>
      <c r="F10" s="39"/>
      <c r="G10" s="40"/>
      <c r="H10" s="19"/>
      <c r="I10" s="42"/>
      <c r="J10" s="42"/>
      <c r="K10" s="42"/>
      <c r="L10" s="42"/>
      <c r="M10" s="42"/>
      <c r="N10" s="35"/>
      <c r="O10" s="41"/>
      <c r="P10" s="41"/>
      <c r="Q10" s="292"/>
      <c r="R10" s="292"/>
    </row>
    <row r="11" spans="1:11795" x14ac:dyDescent="0.2">
      <c r="A11" s="60"/>
      <c r="B11" s="60" t="s">
        <v>4</v>
      </c>
      <c r="C11" s="60" t="s">
        <v>5</v>
      </c>
      <c r="D11" s="60" t="s">
        <v>140</v>
      </c>
      <c r="E11" s="60" t="s">
        <v>6</v>
      </c>
      <c r="F11" s="152" t="s">
        <v>10</v>
      </c>
      <c r="G11" s="153" t="s">
        <v>807</v>
      </c>
      <c r="H11" s="389" t="s">
        <v>808</v>
      </c>
      <c r="I11" s="61" t="s">
        <v>107</v>
      </c>
      <c r="J11" s="390" t="s">
        <v>809</v>
      </c>
      <c r="K11" s="385" t="s">
        <v>811</v>
      </c>
      <c r="L11" s="385" t="s">
        <v>812</v>
      </c>
      <c r="M11" s="385" t="s">
        <v>813</v>
      </c>
      <c r="N11" s="61" t="s">
        <v>113</v>
      </c>
      <c r="O11" s="153" t="s">
        <v>7</v>
      </c>
      <c r="P11" s="837"/>
      <c r="Q11" s="893" t="s">
        <v>166</v>
      </c>
      <c r="R11" s="894"/>
    </row>
    <row r="12" spans="1:11795" ht="13.5" thickBot="1" x14ac:dyDescent="0.25">
      <c r="A12" s="60"/>
      <c r="B12" s="60"/>
      <c r="C12" s="60"/>
      <c r="D12" s="60" t="s">
        <v>141</v>
      </c>
      <c r="E12" s="60" t="s">
        <v>109</v>
      </c>
      <c r="F12" s="152" t="s">
        <v>110</v>
      </c>
      <c r="G12" s="153" t="s">
        <v>310</v>
      </c>
      <c r="H12" s="391" t="s">
        <v>310</v>
      </c>
      <c r="I12" s="61" t="s">
        <v>310</v>
      </c>
      <c r="J12" s="391" t="s">
        <v>310</v>
      </c>
      <c r="K12" s="391" t="s">
        <v>310</v>
      </c>
      <c r="L12" s="391" t="s">
        <v>310</v>
      </c>
      <c r="M12" s="391" t="s">
        <v>310</v>
      </c>
      <c r="N12" s="61" t="s">
        <v>310</v>
      </c>
      <c r="O12" s="153"/>
      <c r="P12" s="153"/>
      <c r="Q12" s="294"/>
      <c r="R12" s="791"/>
    </row>
    <row r="13" spans="1:11795" x14ac:dyDescent="0.2">
      <c r="A13" s="671"/>
      <c r="B13" s="91" t="s">
        <v>341</v>
      </c>
      <c r="C13" s="91" t="s">
        <v>342</v>
      </c>
      <c r="D13" s="91" t="s">
        <v>419</v>
      </c>
      <c r="E13" s="89" t="s">
        <v>58</v>
      </c>
      <c r="F13" s="109" t="s">
        <v>189</v>
      </c>
      <c r="G13" s="91"/>
      <c r="H13" s="91"/>
      <c r="I13" s="91">
        <v>0</v>
      </c>
      <c r="J13" s="91"/>
      <c r="K13" s="91"/>
      <c r="L13" s="269"/>
      <c r="M13" s="269"/>
      <c r="N13" s="740">
        <v>0</v>
      </c>
      <c r="O13" s="269">
        <f>SUM(G13:N13)</f>
        <v>0</v>
      </c>
      <c r="P13" s="269"/>
      <c r="Q13" s="100"/>
    </row>
    <row r="14" spans="1:11795" x14ac:dyDescent="0.2">
      <c r="A14" s="678"/>
      <c r="B14" s="66"/>
      <c r="C14" s="66"/>
      <c r="D14" s="66"/>
      <c r="E14" s="66"/>
      <c r="F14" s="142"/>
      <c r="G14" s="143"/>
      <c r="H14" s="163"/>
      <c r="I14" s="65"/>
      <c r="J14" s="65"/>
      <c r="K14" s="65"/>
      <c r="L14" s="65"/>
      <c r="M14" s="65"/>
      <c r="N14" s="65"/>
      <c r="O14" s="143"/>
      <c r="P14" s="143"/>
      <c r="Q14" s="295"/>
      <c r="R14" s="792"/>
    </row>
    <row r="15" spans="1:11795" x14ac:dyDescent="0.2">
      <c r="A15" s="782">
        <v>1</v>
      </c>
      <c r="B15" s="144" t="s">
        <v>126</v>
      </c>
      <c r="C15" s="144" t="s">
        <v>556</v>
      </c>
      <c r="D15" s="144" t="s">
        <v>425</v>
      </c>
      <c r="E15" s="145" t="s">
        <v>99</v>
      </c>
      <c r="F15" s="144">
        <v>-48</v>
      </c>
      <c r="G15" s="106">
        <v>400</v>
      </c>
      <c r="H15" s="100"/>
      <c r="I15" s="100">
        <v>250</v>
      </c>
      <c r="J15" s="100"/>
      <c r="K15" s="670"/>
      <c r="L15" s="90"/>
      <c r="M15" s="90"/>
      <c r="N15" s="721">
        <v>400</v>
      </c>
      <c r="O15" s="91">
        <f>SUM(G15:N15)</f>
        <v>1050</v>
      </c>
      <c r="P15" s="95"/>
      <c r="Q15" s="95" t="s">
        <v>1529</v>
      </c>
      <c r="R15" s="773" t="s">
        <v>963</v>
      </c>
    </row>
    <row r="16" spans="1:11795" s="805" customFormat="1" ht="13.5" customHeight="1" x14ac:dyDescent="0.2">
      <c r="A16" s="673"/>
      <c r="B16" s="415" t="s">
        <v>133</v>
      </c>
      <c r="C16" s="415" t="s">
        <v>731</v>
      </c>
      <c r="D16" s="144" t="s">
        <v>638</v>
      </c>
      <c r="E16" s="416" t="s">
        <v>58</v>
      </c>
      <c r="F16" s="144">
        <v>-48</v>
      </c>
      <c r="G16" s="106"/>
      <c r="H16" s="90"/>
      <c r="I16" s="100">
        <v>0</v>
      </c>
      <c r="J16" s="100"/>
      <c r="K16" s="100"/>
      <c r="L16" s="300"/>
      <c r="M16" s="737"/>
      <c r="N16" s="300">
        <v>0</v>
      </c>
      <c r="O16" s="91">
        <f>SUM(G16:N16)</f>
        <v>0</v>
      </c>
      <c r="P16" s="838"/>
      <c r="Q16" s="838"/>
      <c r="R16" s="839"/>
      <c r="S16" s="190"/>
      <c r="T16" s="190"/>
      <c r="U16" s="194"/>
      <c r="V16" s="470"/>
      <c r="W16" s="190"/>
      <c r="X16" s="190"/>
      <c r="Y16" s="190"/>
      <c r="Z16" s="190"/>
      <c r="AA16" s="190"/>
      <c r="AB16" s="190"/>
      <c r="AC16" s="190"/>
      <c r="AD16" s="190"/>
      <c r="AE16" s="190"/>
      <c r="AF16" s="193"/>
      <c r="AG16" s="804"/>
      <c r="AH16" s="190"/>
      <c r="AI16" s="190"/>
      <c r="AJ16" s="190"/>
      <c r="AK16" s="194"/>
      <c r="AL16" s="47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3"/>
      <c r="AW16" s="804"/>
      <c r="AX16" s="190"/>
      <c r="AY16" s="190"/>
      <c r="AZ16" s="190"/>
      <c r="BA16" s="194"/>
      <c r="BB16" s="47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3"/>
      <c r="BM16" s="804"/>
      <c r="BN16" s="190"/>
      <c r="BO16" s="190"/>
      <c r="BP16" s="190"/>
      <c r="BQ16" s="194"/>
      <c r="BR16" s="47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3"/>
      <c r="CC16" s="804"/>
      <c r="CD16" s="190"/>
      <c r="CE16" s="190"/>
      <c r="CF16" s="190"/>
      <c r="CG16" s="194"/>
      <c r="CH16" s="47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3"/>
      <c r="CS16" s="804"/>
      <c r="CT16" s="190"/>
      <c r="CU16" s="190"/>
      <c r="CV16" s="190"/>
      <c r="CW16" s="194"/>
      <c r="CX16" s="47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3"/>
      <c r="DI16" s="804"/>
      <c r="DJ16" s="190"/>
      <c r="DK16" s="190"/>
      <c r="DL16" s="190"/>
      <c r="DM16" s="194"/>
      <c r="DN16" s="47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3"/>
      <c r="DY16" s="804"/>
      <c r="DZ16" s="190"/>
      <c r="EA16" s="190"/>
      <c r="EB16" s="190"/>
      <c r="EC16" s="194"/>
      <c r="ED16" s="47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3"/>
      <c r="EO16" s="804"/>
      <c r="EP16" s="190"/>
      <c r="EQ16" s="190"/>
      <c r="ER16" s="190"/>
      <c r="ES16" s="194"/>
      <c r="ET16" s="47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3"/>
      <c r="FE16" s="804"/>
      <c r="FF16" s="190"/>
      <c r="FG16" s="190"/>
      <c r="FH16" s="190"/>
      <c r="FI16" s="194"/>
      <c r="FJ16" s="47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3"/>
      <c r="FU16" s="804"/>
      <c r="FV16" s="190"/>
      <c r="FW16" s="190"/>
      <c r="FX16" s="190"/>
      <c r="FY16" s="194"/>
      <c r="FZ16" s="47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3"/>
      <c r="GK16" s="804"/>
      <c r="GL16" s="190"/>
      <c r="GM16" s="190"/>
      <c r="GN16" s="190"/>
      <c r="GO16" s="194"/>
      <c r="GP16" s="47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3"/>
      <c r="HA16" s="804"/>
      <c r="HB16" s="190"/>
      <c r="HC16" s="190"/>
      <c r="HD16" s="190"/>
      <c r="HE16" s="194"/>
      <c r="HF16" s="47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3"/>
      <c r="HQ16" s="804"/>
      <c r="HR16" s="190"/>
      <c r="HS16" s="190"/>
      <c r="HT16" s="190"/>
      <c r="HU16" s="194"/>
      <c r="HV16" s="47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3"/>
      <c r="IG16" s="804"/>
      <c r="IH16" s="190"/>
      <c r="II16" s="190"/>
      <c r="IJ16" s="190"/>
      <c r="IK16" s="194"/>
      <c r="IL16" s="470"/>
      <c r="IM16" s="190"/>
      <c r="IN16" s="190"/>
      <c r="IO16" s="190"/>
      <c r="IP16" s="190"/>
      <c r="IQ16" s="190"/>
      <c r="IR16" s="190"/>
      <c r="IS16" s="190"/>
      <c r="IT16" s="190"/>
      <c r="IU16" s="190"/>
      <c r="IV16" s="193"/>
      <c r="IW16" s="804"/>
      <c r="IX16" s="190"/>
      <c r="IY16" s="190"/>
      <c r="IZ16" s="190"/>
      <c r="JA16" s="194"/>
      <c r="JB16" s="470"/>
      <c r="JC16" s="190"/>
      <c r="JD16" s="190"/>
      <c r="JE16" s="190"/>
      <c r="JF16" s="190"/>
      <c r="JG16" s="190"/>
      <c r="JH16" s="190"/>
      <c r="JI16" s="190"/>
      <c r="JJ16" s="190"/>
      <c r="JK16" s="190"/>
      <c r="JL16" s="193"/>
      <c r="JM16" s="804"/>
      <c r="JN16" s="190"/>
      <c r="JO16" s="190"/>
      <c r="JP16" s="190"/>
      <c r="JQ16" s="194"/>
      <c r="JR16" s="470"/>
      <c r="JS16" s="190"/>
      <c r="JT16" s="190"/>
      <c r="JU16" s="190"/>
      <c r="JV16" s="190"/>
      <c r="JW16" s="190"/>
      <c r="JX16" s="190"/>
      <c r="JY16" s="190"/>
      <c r="JZ16" s="190"/>
      <c r="KA16" s="190"/>
      <c r="KB16" s="193"/>
      <c r="KC16" s="804"/>
      <c r="KD16" s="190"/>
      <c r="KE16" s="190"/>
      <c r="KF16" s="190"/>
      <c r="KG16" s="194"/>
      <c r="KH16" s="470"/>
      <c r="KI16" s="190"/>
      <c r="KJ16" s="190"/>
      <c r="KK16" s="190"/>
      <c r="KL16" s="190"/>
      <c r="KM16" s="190"/>
      <c r="KN16" s="190"/>
      <c r="KO16" s="190"/>
      <c r="KP16" s="190"/>
      <c r="KQ16" s="190"/>
      <c r="KR16" s="193"/>
      <c r="KS16" s="804"/>
      <c r="KT16" s="190"/>
      <c r="KU16" s="190"/>
      <c r="KV16" s="190"/>
      <c r="KW16" s="194"/>
      <c r="KX16" s="470"/>
      <c r="KY16" s="190"/>
      <c r="KZ16" s="190"/>
      <c r="LA16" s="190"/>
      <c r="LB16" s="190"/>
      <c r="LC16" s="190"/>
      <c r="LD16" s="190"/>
      <c r="LE16" s="190"/>
      <c r="LF16" s="190"/>
      <c r="LG16" s="190"/>
      <c r="LH16" s="193"/>
      <c r="LI16" s="804"/>
      <c r="LJ16" s="190"/>
      <c r="LK16" s="190"/>
      <c r="LL16" s="190"/>
      <c r="LM16" s="194"/>
      <c r="LN16" s="470"/>
      <c r="LO16" s="190"/>
      <c r="LP16" s="190"/>
      <c r="LQ16" s="190"/>
      <c r="LR16" s="190"/>
      <c r="LS16" s="190"/>
      <c r="LT16" s="190"/>
      <c r="LU16" s="190"/>
      <c r="LV16" s="190"/>
      <c r="LW16" s="190"/>
      <c r="LX16" s="193"/>
      <c r="LY16" s="804"/>
      <c r="LZ16" s="190"/>
      <c r="MA16" s="190"/>
      <c r="MB16" s="190"/>
      <c r="MC16" s="194"/>
      <c r="MD16" s="470"/>
      <c r="ME16" s="190"/>
      <c r="MF16" s="190"/>
      <c r="MG16" s="190"/>
      <c r="MH16" s="190"/>
      <c r="MI16" s="190"/>
      <c r="MJ16" s="190"/>
      <c r="MK16" s="190"/>
      <c r="ML16" s="190"/>
      <c r="MM16" s="190"/>
      <c r="MN16" s="193"/>
      <c r="MO16" s="804"/>
      <c r="MP16" s="190"/>
      <c r="MQ16" s="190"/>
      <c r="MR16" s="190"/>
      <c r="MS16" s="194"/>
      <c r="MT16" s="470"/>
      <c r="MU16" s="190"/>
      <c r="MV16" s="190"/>
      <c r="MW16" s="190"/>
      <c r="MX16" s="190"/>
      <c r="MY16" s="190"/>
      <c r="MZ16" s="190"/>
      <c r="NA16" s="190"/>
      <c r="NB16" s="190"/>
      <c r="NC16" s="190"/>
      <c r="ND16" s="193"/>
      <c r="NE16" s="804"/>
      <c r="NF16" s="190"/>
      <c r="NG16" s="190"/>
      <c r="NH16" s="190"/>
      <c r="NI16" s="194"/>
      <c r="NJ16" s="470"/>
      <c r="NK16" s="190"/>
      <c r="NL16" s="190"/>
      <c r="NM16" s="190"/>
      <c r="NN16" s="190"/>
      <c r="NO16" s="190"/>
      <c r="NP16" s="190"/>
      <c r="NQ16" s="190"/>
      <c r="NR16" s="190"/>
      <c r="NS16" s="190"/>
      <c r="NT16" s="193"/>
      <c r="NU16" s="804"/>
      <c r="NV16" s="190"/>
      <c r="NW16" s="190"/>
      <c r="NX16" s="190"/>
      <c r="NY16" s="194"/>
      <c r="NZ16" s="470"/>
      <c r="OA16" s="190"/>
      <c r="OB16" s="190"/>
      <c r="OC16" s="190"/>
      <c r="OD16" s="190"/>
      <c r="OE16" s="190"/>
      <c r="OF16" s="190"/>
      <c r="OG16" s="190"/>
      <c r="OH16" s="190"/>
      <c r="OI16" s="190"/>
      <c r="OJ16" s="193"/>
      <c r="OK16" s="804"/>
      <c r="OL16" s="190"/>
      <c r="OM16" s="190"/>
      <c r="ON16" s="190"/>
      <c r="OO16" s="194"/>
      <c r="OP16" s="470"/>
      <c r="OQ16" s="190"/>
      <c r="OR16" s="190"/>
      <c r="OS16" s="190"/>
      <c r="OT16" s="190"/>
      <c r="OU16" s="190"/>
      <c r="OV16" s="190"/>
      <c r="OW16" s="190"/>
      <c r="OX16" s="190"/>
      <c r="OY16" s="190"/>
      <c r="OZ16" s="193"/>
      <c r="PA16" s="804"/>
      <c r="PB16" s="190"/>
      <c r="PC16" s="190"/>
      <c r="PD16" s="190"/>
      <c r="PE16" s="194"/>
      <c r="PF16" s="470"/>
      <c r="PG16" s="190"/>
      <c r="PH16" s="190"/>
      <c r="PI16" s="190"/>
      <c r="PJ16" s="190"/>
      <c r="PK16" s="190"/>
      <c r="PL16" s="190"/>
      <c r="PM16" s="190"/>
      <c r="PN16" s="190"/>
      <c r="PO16" s="190"/>
      <c r="PP16" s="193"/>
      <c r="PQ16" s="804"/>
      <c r="PR16" s="190"/>
      <c r="PS16" s="190"/>
      <c r="PT16" s="190"/>
      <c r="PU16" s="194"/>
      <c r="PV16" s="470"/>
      <c r="PW16" s="190"/>
      <c r="PX16" s="190"/>
      <c r="PY16" s="190"/>
      <c r="PZ16" s="190"/>
      <c r="QA16" s="190"/>
      <c r="QB16" s="190"/>
      <c r="QC16" s="190"/>
      <c r="QD16" s="190"/>
      <c r="QE16" s="190"/>
      <c r="QF16" s="193"/>
      <c r="QG16" s="804"/>
      <c r="QH16" s="190"/>
      <c r="QI16" s="190"/>
      <c r="QJ16" s="190"/>
      <c r="QK16" s="194"/>
      <c r="QL16" s="470"/>
      <c r="QM16" s="190"/>
      <c r="QN16" s="190"/>
      <c r="QO16" s="190"/>
      <c r="QP16" s="190"/>
      <c r="QQ16" s="190"/>
      <c r="QR16" s="190"/>
      <c r="QS16" s="190"/>
      <c r="QT16" s="190"/>
      <c r="QU16" s="190"/>
      <c r="QV16" s="193"/>
      <c r="QW16" s="804"/>
      <c r="QX16" s="190"/>
      <c r="QY16" s="190"/>
      <c r="QZ16" s="190"/>
      <c r="RA16" s="194"/>
      <c r="RB16" s="470"/>
      <c r="RC16" s="190"/>
      <c r="RD16" s="190"/>
      <c r="RE16" s="190"/>
      <c r="RF16" s="190"/>
      <c r="RG16" s="190"/>
      <c r="RH16" s="190"/>
      <c r="RI16" s="190"/>
      <c r="RJ16" s="190"/>
      <c r="RK16" s="190"/>
      <c r="RL16" s="193"/>
      <c r="RM16" s="804"/>
      <c r="RN16" s="190"/>
      <c r="RO16" s="190"/>
      <c r="RP16" s="190"/>
      <c r="RQ16" s="194"/>
      <c r="RR16" s="470"/>
      <c r="RS16" s="190"/>
      <c r="RT16" s="190"/>
      <c r="RU16" s="190"/>
      <c r="RV16" s="190"/>
      <c r="RW16" s="190"/>
      <c r="RX16" s="190"/>
      <c r="RY16" s="190"/>
      <c r="RZ16" s="190"/>
      <c r="SA16" s="190"/>
      <c r="SB16" s="193"/>
      <c r="SC16" s="804"/>
      <c r="SD16" s="190"/>
      <c r="SE16" s="190"/>
      <c r="SF16" s="190"/>
      <c r="SG16" s="194"/>
      <c r="SH16" s="470"/>
      <c r="SI16" s="190"/>
      <c r="SJ16" s="190"/>
      <c r="SK16" s="190"/>
      <c r="SL16" s="190"/>
      <c r="SM16" s="190"/>
      <c r="SN16" s="190"/>
      <c r="SO16" s="190"/>
      <c r="SP16" s="190"/>
      <c r="SQ16" s="190"/>
      <c r="SR16" s="193"/>
      <c r="SS16" s="804"/>
      <c r="ST16" s="190"/>
      <c r="SU16" s="190"/>
      <c r="SV16" s="190"/>
      <c r="SW16" s="194"/>
      <c r="SX16" s="470"/>
      <c r="SY16" s="190"/>
      <c r="SZ16" s="190"/>
      <c r="TA16" s="190"/>
      <c r="TB16" s="190"/>
      <c r="TC16" s="190"/>
      <c r="TD16" s="190"/>
      <c r="TE16" s="190"/>
      <c r="TF16" s="190"/>
      <c r="TG16" s="190"/>
      <c r="TH16" s="193"/>
      <c r="TI16" s="804"/>
      <c r="TJ16" s="190"/>
      <c r="TK16" s="190"/>
      <c r="TL16" s="190"/>
      <c r="TM16" s="194"/>
      <c r="TN16" s="470"/>
      <c r="TO16" s="190"/>
      <c r="TP16" s="190"/>
      <c r="TQ16" s="190"/>
      <c r="TR16" s="190"/>
      <c r="TS16" s="190"/>
      <c r="TT16" s="190"/>
      <c r="TU16" s="190"/>
      <c r="TV16" s="190"/>
      <c r="TW16" s="190"/>
      <c r="TX16" s="193"/>
      <c r="TY16" s="804"/>
      <c r="TZ16" s="190"/>
      <c r="UA16" s="190"/>
      <c r="UB16" s="190"/>
      <c r="UC16" s="194"/>
      <c r="UD16" s="470"/>
      <c r="UE16" s="190"/>
      <c r="UF16" s="190"/>
      <c r="UG16" s="190"/>
      <c r="UH16" s="190"/>
      <c r="UI16" s="190"/>
      <c r="UJ16" s="190"/>
      <c r="UK16" s="190"/>
      <c r="UL16" s="190"/>
      <c r="UM16" s="190"/>
      <c r="UN16" s="193"/>
      <c r="UO16" s="804"/>
      <c r="UP16" s="190"/>
      <c r="UQ16" s="190"/>
      <c r="UR16" s="190"/>
      <c r="US16" s="194"/>
      <c r="UT16" s="470"/>
      <c r="UU16" s="190"/>
      <c r="UV16" s="190"/>
      <c r="UW16" s="190"/>
      <c r="UX16" s="190"/>
      <c r="UY16" s="190"/>
      <c r="UZ16" s="190"/>
      <c r="VA16" s="190"/>
      <c r="VB16" s="190"/>
      <c r="VC16" s="190"/>
      <c r="VD16" s="193"/>
      <c r="VE16" s="804"/>
      <c r="VF16" s="190"/>
      <c r="VG16" s="190"/>
      <c r="VH16" s="190"/>
      <c r="VI16" s="194"/>
      <c r="VJ16" s="470"/>
      <c r="VK16" s="190"/>
      <c r="VL16" s="190"/>
      <c r="VM16" s="190"/>
      <c r="VN16" s="190"/>
      <c r="VO16" s="190"/>
      <c r="VP16" s="190"/>
      <c r="VQ16" s="190"/>
      <c r="VR16" s="190"/>
      <c r="VS16" s="190"/>
      <c r="VT16" s="193"/>
      <c r="VU16" s="804"/>
      <c r="VV16" s="190"/>
      <c r="VW16" s="190"/>
      <c r="VX16" s="190"/>
      <c r="VY16" s="194"/>
      <c r="VZ16" s="470"/>
      <c r="WA16" s="190"/>
      <c r="WB16" s="190"/>
      <c r="WC16" s="190"/>
      <c r="WD16" s="190"/>
      <c r="WE16" s="190"/>
      <c r="WF16" s="190"/>
      <c r="WG16" s="190"/>
      <c r="WH16" s="190"/>
      <c r="WI16" s="190"/>
      <c r="WJ16" s="193"/>
      <c r="WK16" s="804"/>
      <c r="WL16" s="190"/>
      <c r="WM16" s="190"/>
      <c r="WN16" s="190"/>
      <c r="WO16" s="194"/>
      <c r="WP16" s="470"/>
      <c r="WQ16" s="190"/>
      <c r="WR16" s="190"/>
      <c r="WS16" s="190"/>
      <c r="WT16" s="190"/>
      <c r="WU16" s="190"/>
      <c r="WV16" s="190"/>
      <c r="WW16" s="190"/>
      <c r="WX16" s="190"/>
      <c r="WY16" s="190"/>
      <c r="WZ16" s="193"/>
      <c r="XA16" s="804"/>
      <c r="XB16" s="190"/>
      <c r="XC16" s="190"/>
      <c r="XD16" s="190"/>
      <c r="XE16" s="194"/>
      <c r="XF16" s="470"/>
      <c r="XG16" s="190"/>
      <c r="XH16" s="190"/>
      <c r="XI16" s="190"/>
      <c r="XJ16" s="190"/>
      <c r="XK16" s="190"/>
      <c r="XL16" s="190"/>
      <c r="XM16" s="190"/>
      <c r="XN16" s="190"/>
      <c r="XO16" s="190"/>
      <c r="XP16" s="193"/>
      <c r="XQ16" s="804"/>
      <c r="XR16" s="190"/>
      <c r="XS16" s="190"/>
      <c r="XT16" s="190"/>
      <c r="XU16" s="194"/>
      <c r="XV16" s="470"/>
      <c r="XW16" s="190"/>
      <c r="XX16" s="190"/>
      <c r="XY16" s="190"/>
      <c r="XZ16" s="190"/>
      <c r="YA16" s="190"/>
      <c r="YB16" s="190"/>
      <c r="YC16" s="190"/>
      <c r="YD16" s="190"/>
      <c r="YE16" s="190"/>
      <c r="YF16" s="193"/>
      <c r="YG16" s="804"/>
      <c r="YH16" s="190"/>
      <c r="YI16" s="190"/>
      <c r="YJ16" s="190"/>
      <c r="YK16" s="194"/>
      <c r="YL16" s="470"/>
      <c r="YM16" s="190"/>
      <c r="YN16" s="190"/>
      <c r="YO16" s="190"/>
      <c r="YP16" s="190"/>
      <c r="YQ16" s="190"/>
      <c r="YR16" s="190"/>
      <c r="YS16" s="190"/>
      <c r="YT16" s="190"/>
      <c r="YU16" s="190"/>
      <c r="YV16" s="193"/>
      <c r="YW16" s="804"/>
      <c r="YX16" s="190"/>
      <c r="YY16" s="190"/>
      <c r="YZ16" s="190"/>
      <c r="ZA16" s="194"/>
      <c r="ZB16" s="470"/>
      <c r="ZC16" s="190"/>
      <c r="ZD16" s="190"/>
      <c r="ZE16" s="190"/>
      <c r="ZF16" s="190"/>
      <c r="ZG16" s="190"/>
      <c r="ZH16" s="190"/>
      <c r="ZI16" s="190"/>
      <c r="ZJ16" s="190"/>
      <c r="ZK16" s="190"/>
      <c r="ZL16" s="193"/>
      <c r="ZM16" s="804"/>
      <c r="ZN16" s="190"/>
      <c r="ZO16" s="190"/>
      <c r="ZP16" s="190"/>
      <c r="ZQ16" s="194"/>
      <c r="ZR16" s="470"/>
      <c r="ZS16" s="190"/>
      <c r="ZT16" s="190"/>
      <c r="ZU16" s="190"/>
      <c r="ZV16" s="190"/>
      <c r="ZW16" s="190"/>
      <c r="ZX16" s="190"/>
      <c r="ZY16" s="190"/>
      <c r="ZZ16" s="190"/>
      <c r="AAA16" s="190"/>
      <c r="AAB16" s="193"/>
      <c r="AAC16" s="804"/>
      <c r="AAD16" s="190"/>
      <c r="AAE16" s="190"/>
      <c r="AAF16" s="190"/>
      <c r="AAG16" s="194"/>
      <c r="AAH16" s="470"/>
      <c r="AAI16" s="190"/>
      <c r="AAJ16" s="190"/>
      <c r="AAK16" s="190"/>
      <c r="AAL16" s="190"/>
      <c r="AAM16" s="190"/>
      <c r="AAN16" s="190"/>
      <c r="AAO16" s="190"/>
      <c r="AAP16" s="190"/>
      <c r="AAQ16" s="190"/>
      <c r="AAR16" s="193"/>
      <c r="AAS16" s="804"/>
      <c r="AAT16" s="190"/>
      <c r="AAU16" s="190"/>
      <c r="AAV16" s="190"/>
      <c r="AAW16" s="194"/>
      <c r="AAX16" s="470"/>
      <c r="AAY16" s="190"/>
      <c r="AAZ16" s="190"/>
      <c r="ABA16" s="190"/>
      <c r="ABB16" s="190"/>
      <c r="ABC16" s="190"/>
      <c r="ABD16" s="190"/>
      <c r="ABE16" s="190"/>
      <c r="ABF16" s="190"/>
      <c r="ABG16" s="190"/>
      <c r="ABH16" s="193"/>
      <c r="ABI16" s="804"/>
      <c r="ABJ16" s="190"/>
      <c r="ABK16" s="190"/>
      <c r="ABL16" s="190"/>
      <c r="ABM16" s="194"/>
      <c r="ABN16" s="470"/>
      <c r="ABO16" s="190"/>
      <c r="ABP16" s="190"/>
      <c r="ABQ16" s="190"/>
      <c r="ABR16" s="190"/>
      <c r="ABS16" s="190"/>
      <c r="ABT16" s="190"/>
      <c r="ABU16" s="190"/>
      <c r="ABV16" s="190"/>
      <c r="ABW16" s="190"/>
      <c r="ABX16" s="193"/>
      <c r="ABY16" s="804"/>
      <c r="ABZ16" s="190"/>
      <c r="ACA16" s="190"/>
      <c r="ACB16" s="190"/>
      <c r="ACC16" s="194"/>
      <c r="ACD16" s="470"/>
      <c r="ACE16" s="190"/>
      <c r="ACF16" s="190"/>
      <c r="ACG16" s="190"/>
      <c r="ACH16" s="190"/>
      <c r="ACI16" s="190"/>
      <c r="ACJ16" s="190"/>
      <c r="ACK16" s="190"/>
      <c r="ACL16" s="190"/>
      <c r="ACM16" s="190"/>
      <c r="ACN16" s="193"/>
      <c r="ACO16" s="804"/>
      <c r="ACP16" s="190"/>
      <c r="ACQ16" s="190"/>
      <c r="ACR16" s="190"/>
      <c r="ACS16" s="194"/>
      <c r="ACT16" s="470"/>
      <c r="ACU16" s="190"/>
      <c r="ACV16" s="190"/>
      <c r="ACW16" s="190"/>
      <c r="ACX16" s="190"/>
      <c r="ACY16" s="190"/>
      <c r="ACZ16" s="190"/>
      <c r="ADA16" s="190"/>
      <c r="ADB16" s="190"/>
      <c r="ADC16" s="190"/>
      <c r="ADD16" s="193"/>
      <c r="ADE16" s="804"/>
      <c r="ADF16" s="190"/>
      <c r="ADG16" s="190"/>
      <c r="ADH16" s="190"/>
      <c r="ADI16" s="194"/>
      <c r="ADJ16" s="470"/>
      <c r="ADK16" s="190"/>
      <c r="ADL16" s="190"/>
      <c r="ADM16" s="190"/>
      <c r="ADN16" s="190"/>
      <c r="ADO16" s="190"/>
      <c r="ADP16" s="190"/>
      <c r="ADQ16" s="190"/>
      <c r="ADR16" s="190"/>
      <c r="ADS16" s="190"/>
      <c r="ADT16" s="193"/>
      <c r="ADU16" s="804"/>
      <c r="ADV16" s="190"/>
      <c r="ADW16" s="190"/>
      <c r="ADX16" s="190"/>
      <c r="ADY16" s="194"/>
      <c r="ADZ16" s="470"/>
      <c r="AEA16" s="190"/>
      <c r="AEB16" s="190"/>
      <c r="AEC16" s="190"/>
      <c r="AED16" s="190"/>
      <c r="AEE16" s="190"/>
      <c r="AEF16" s="190"/>
      <c r="AEG16" s="190"/>
      <c r="AEH16" s="190"/>
      <c r="AEI16" s="190"/>
      <c r="AEJ16" s="193"/>
      <c r="AEK16" s="804"/>
      <c r="AEL16" s="190"/>
      <c r="AEM16" s="190"/>
      <c r="AEN16" s="190"/>
      <c r="AEO16" s="194"/>
      <c r="AEP16" s="470"/>
      <c r="AEQ16" s="190"/>
      <c r="AER16" s="190"/>
      <c r="AES16" s="190"/>
      <c r="AET16" s="190"/>
      <c r="AEU16" s="190"/>
      <c r="AEV16" s="190"/>
      <c r="AEW16" s="190"/>
      <c r="AEX16" s="190"/>
      <c r="AEY16" s="190"/>
      <c r="AEZ16" s="193"/>
      <c r="AFA16" s="804"/>
      <c r="AFB16" s="190"/>
      <c r="AFC16" s="190"/>
      <c r="AFD16" s="190"/>
      <c r="AFE16" s="194"/>
      <c r="AFF16" s="470"/>
      <c r="AFG16" s="190"/>
      <c r="AFH16" s="190"/>
      <c r="AFI16" s="190"/>
      <c r="AFJ16" s="190"/>
      <c r="AFK16" s="190"/>
      <c r="AFL16" s="190"/>
      <c r="AFM16" s="190"/>
      <c r="AFN16" s="190"/>
      <c r="AFO16" s="190"/>
      <c r="AFP16" s="193"/>
      <c r="AFQ16" s="804"/>
      <c r="AFR16" s="190"/>
      <c r="AFS16" s="190"/>
      <c r="AFT16" s="190"/>
      <c r="AFU16" s="194"/>
      <c r="AFV16" s="470"/>
      <c r="AFW16" s="190"/>
      <c r="AFX16" s="190"/>
      <c r="AFY16" s="190"/>
      <c r="AFZ16" s="190"/>
      <c r="AGA16" s="190"/>
      <c r="AGB16" s="190"/>
      <c r="AGC16" s="190"/>
      <c r="AGD16" s="190"/>
      <c r="AGE16" s="190"/>
      <c r="AGF16" s="193"/>
      <c r="AGG16" s="804"/>
      <c r="AGH16" s="190"/>
      <c r="AGI16" s="190"/>
      <c r="AGJ16" s="190"/>
      <c r="AGK16" s="194"/>
      <c r="AGL16" s="470"/>
      <c r="AGM16" s="190"/>
      <c r="AGN16" s="190"/>
      <c r="AGO16" s="190"/>
      <c r="AGP16" s="190"/>
      <c r="AGQ16" s="190"/>
      <c r="AGR16" s="190"/>
      <c r="AGS16" s="190"/>
      <c r="AGT16" s="190"/>
      <c r="AGU16" s="190"/>
      <c r="AGV16" s="193"/>
      <c r="AGW16" s="804"/>
      <c r="AGX16" s="190"/>
      <c r="AGY16" s="190"/>
      <c r="AGZ16" s="190"/>
      <c r="AHA16" s="194"/>
      <c r="AHB16" s="470"/>
      <c r="AHC16" s="190"/>
      <c r="AHD16" s="190"/>
      <c r="AHE16" s="190"/>
      <c r="AHF16" s="190"/>
      <c r="AHG16" s="190"/>
      <c r="AHH16" s="190"/>
      <c r="AHI16" s="190"/>
      <c r="AHJ16" s="190"/>
      <c r="AHK16" s="190"/>
      <c r="AHL16" s="193"/>
      <c r="AHM16" s="804"/>
      <c r="AHN16" s="190"/>
      <c r="AHO16" s="190"/>
      <c r="AHP16" s="190"/>
      <c r="AHQ16" s="194"/>
      <c r="AHR16" s="470"/>
      <c r="AHS16" s="190"/>
      <c r="AHT16" s="190"/>
      <c r="AHU16" s="190"/>
      <c r="AHV16" s="190"/>
      <c r="AHW16" s="190"/>
      <c r="AHX16" s="190"/>
      <c r="AHY16" s="190"/>
      <c r="AHZ16" s="190"/>
      <c r="AIA16" s="190"/>
      <c r="AIB16" s="193"/>
      <c r="AIC16" s="804"/>
      <c r="AID16" s="190"/>
      <c r="AIE16" s="190"/>
      <c r="AIF16" s="190"/>
      <c r="AIG16" s="194"/>
      <c r="AIH16" s="470"/>
      <c r="AII16" s="190"/>
      <c r="AIJ16" s="190"/>
      <c r="AIK16" s="190"/>
      <c r="AIL16" s="190"/>
      <c r="AIM16" s="190"/>
      <c r="AIN16" s="190"/>
      <c r="AIO16" s="190"/>
      <c r="AIP16" s="190"/>
      <c r="AIQ16" s="190"/>
      <c r="AIR16" s="193"/>
      <c r="AIS16" s="804"/>
      <c r="AIT16" s="190"/>
      <c r="AIU16" s="190"/>
      <c r="AIV16" s="190"/>
      <c r="AIW16" s="194"/>
      <c r="AIX16" s="470"/>
      <c r="AIY16" s="190"/>
      <c r="AIZ16" s="190"/>
      <c r="AJA16" s="190"/>
      <c r="AJB16" s="190"/>
      <c r="AJC16" s="190"/>
      <c r="AJD16" s="190"/>
      <c r="AJE16" s="190"/>
      <c r="AJF16" s="190"/>
      <c r="AJG16" s="190"/>
      <c r="AJH16" s="193"/>
      <c r="AJI16" s="804"/>
      <c r="AJJ16" s="190"/>
      <c r="AJK16" s="190"/>
      <c r="AJL16" s="190"/>
      <c r="AJM16" s="194"/>
      <c r="AJN16" s="470"/>
      <c r="AJO16" s="190"/>
      <c r="AJP16" s="190"/>
      <c r="AJQ16" s="190"/>
      <c r="AJR16" s="190"/>
      <c r="AJS16" s="190"/>
      <c r="AJT16" s="190"/>
      <c r="AJU16" s="190"/>
      <c r="AJV16" s="190"/>
      <c r="AJW16" s="190"/>
      <c r="AJX16" s="193"/>
      <c r="AJY16" s="804"/>
      <c r="AJZ16" s="190"/>
      <c r="AKA16" s="190"/>
      <c r="AKB16" s="190"/>
      <c r="AKC16" s="194"/>
      <c r="AKD16" s="470"/>
      <c r="AKE16" s="190"/>
      <c r="AKF16" s="190"/>
      <c r="AKG16" s="190"/>
      <c r="AKH16" s="190"/>
      <c r="AKI16" s="190"/>
      <c r="AKJ16" s="190"/>
      <c r="AKK16" s="190"/>
      <c r="AKL16" s="190"/>
      <c r="AKM16" s="190"/>
      <c r="AKN16" s="193"/>
      <c r="AKO16" s="804"/>
      <c r="AKP16" s="190"/>
      <c r="AKQ16" s="190"/>
      <c r="AKR16" s="190"/>
      <c r="AKS16" s="194"/>
      <c r="AKT16" s="470"/>
      <c r="AKU16" s="190"/>
      <c r="AKV16" s="190"/>
      <c r="AKW16" s="190"/>
      <c r="AKX16" s="190"/>
      <c r="AKY16" s="190"/>
      <c r="AKZ16" s="190"/>
      <c r="ALA16" s="190"/>
      <c r="ALB16" s="190"/>
      <c r="ALC16" s="190"/>
      <c r="ALD16" s="193"/>
      <c r="ALE16" s="804"/>
      <c r="ALF16" s="190"/>
      <c r="ALG16" s="190"/>
      <c r="ALH16" s="190"/>
      <c r="ALI16" s="194"/>
      <c r="ALJ16" s="470"/>
      <c r="ALK16" s="190"/>
      <c r="ALL16" s="190"/>
      <c r="ALM16" s="190"/>
      <c r="ALN16" s="190"/>
      <c r="ALO16" s="190"/>
      <c r="ALP16" s="190"/>
      <c r="ALQ16" s="190"/>
      <c r="ALR16" s="190"/>
      <c r="ALS16" s="190"/>
      <c r="ALT16" s="193"/>
      <c r="ALU16" s="804"/>
      <c r="ALV16" s="190"/>
      <c r="ALW16" s="190"/>
      <c r="ALX16" s="190"/>
      <c r="ALY16" s="194"/>
      <c r="ALZ16" s="470"/>
      <c r="AMA16" s="190"/>
      <c r="AMB16" s="190"/>
      <c r="AMC16" s="190"/>
      <c r="AMD16" s="190"/>
      <c r="AME16" s="190"/>
      <c r="AMF16" s="190"/>
      <c r="AMG16" s="190"/>
      <c r="AMH16" s="190"/>
      <c r="AMI16" s="190"/>
      <c r="AMJ16" s="193"/>
      <c r="AMK16" s="804"/>
      <c r="AML16" s="190"/>
      <c r="AMM16" s="190"/>
      <c r="AMN16" s="190"/>
      <c r="AMO16" s="194"/>
      <c r="AMP16" s="470"/>
      <c r="AMQ16" s="190"/>
      <c r="AMR16" s="190"/>
      <c r="AMS16" s="190"/>
      <c r="AMT16" s="190"/>
      <c r="AMU16" s="190"/>
      <c r="AMV16" s="190"/>
      <c r="AMW16" s="190"/>
      <c r="AMX16" s="190"/>
      <c r="AMY16" s="190"/>
      <c r="AMZ16" s="193"/>
      <c r="ANA16" s="804"/>
      <c r="ANB16" s="190"/>
      <c r="ANC16" s="190"/>
      <c r="AND16" s="190"/>
      <c r="ANE16" s="194"/>
      <c r="ANF16" s="470"/>
      <c r="ANG16" s="190"/>
      <c r="ANH16" s="190"/>
      <c r="ANI16" s="190"/>
      <c r="ANJ16" s="190"/>
      <c r="ANK16" s="190"/>
      <c r="ANL16" s="190"/>
      <c r="ANM16" s="190"/>
      <c r="ANN16" s="190"/>
      <c r="ANO16" s="190"/>
      <c r="ANP16" s="193"/>
      <c r="ANQ16" s="804"/>
      <c r="ANR16" s="190"/>
      <c r="ANS16" s="190"/>
      <c r="ANT16" s="190"/>
      <c r="ANU16" s="194"/>
      <c r="ANV16" s="470"/>
      <c r="ANW16" s="190"/>
      <c r="ANX16" s="190"/>
      <c r="ANY16" s="190"/>
      <c r="ANZ16" s="190"/>
      <c r="AOA16" s="190"/>
      <c r="AOB16" s="190"/>
      <c r="AOC16" s="190"/>
      <c r="AOD16" s="190"/>
      <c r="AOE16" s="190"/>
      <c r="AOF16" s="193"/>
      <c r="AOG16" s="804"/>
      <c r="AOH16" s="190"/>
      <c r="AOI16" s="190"/>
      <c r="AOJ16" s="190"/>
      <c r="AOK16" s="194"/>
      <c r="AOL16" s="470"/>
      <c r="AOM16" s="190"/>
      <c r="AON16" s="190"/>
      <c r="AOO16" s="190"/>
      <c r="AOP16" s="190"/>
      <c r="AOQ16" s="190"/>
      <c r="AOR16" s="190"/>
      <c r="AOS16" s="190"/>
      <c r="AOT16" s="190"/>
      <c r="AOU16" s="190"/>
      <c r="AOV16" s="193"/>
      <c r="AOW16" s="804"/>
      <c r="AOX16" s="190"/>
      <c r="AOY16" s="190"/>
      <c r="AOZ16" s="190"/>
      <c r="APA16" s="194"/>
      <c r="APB16" s="470"/>
      <c r="APC16" s="190"/>
      <c r="APD16" s="190"/>
      <c r="APE16" s="190"/>
      <c r="APF16" s="190"/>
      <c r="APG16" s="190"/>
      <c r="APH16" s="190"/>
      <c r="API16" s="190"/>
      <c r="APJ16" s="190"/>
      <c r="APK16" s="190"/>
      <c r="APL16" s="193"/>
      <c r="APM16" s="804"/>
      <c r="APN16" s="190"/>
      <c r="APO16" s="190"/>
      <c r="APP16" s="190"/>
      <c r="APQ16" s="194"/>
      <c r="APR16" s="470"/>
      <c r="APS16" s="190"/>
      <c r="APT16" s="190"/>
      <c r="APU16" s="190"/>
      <c r="APV16" s="190"/>
      <c r="APW16" s="190"/>
      <c r="APX16" s="190"/>
      <c r="APY16" s="190"/>
      <c r="APZ16" s="190"/>
      <c r="AQA16" s="190"/>
      <c r="AQB16" s="193"/>
      <c r="AQC16" s="804"/>
      <c r="AQD16" s="190"/>
      <c r="AQE16" s="190"/>
      <c r="AQF16" s="190"/>
      <c r="AQG16" s="194"/>
      <c r="AQH16" s="470"/>
      <c r="AQI16" s="190"/>
      <c r="AQJ16" s="190"/>
      <c r="AQK16" s="190"/>
      <c r="AQL16" s="190"/>
      <c r="AQM16" s="190"/>
      <c r="AQN16" s="190"/>
      <c r="AQO16" s="190"/>
      <c r="AQP16" s="190"/>
      <c r="AQQ16" s="190"/>
      <c r="AQR16" s="193"/>
      <c r="AQS16" s="804"/>
      <c r="AQT16" s="190"/>
      <c r="AQU16" s="190"/>
      <c r="AQV16" s="190"/>
      <c r="AQW16" s="194"/>
      <c r="AQX16" s="470"/>
      <c r="AQY16" s="190"/>
      <c r="AQZ16" s="190"/>
      <c r="ARA16" s="190"/>
      <c r="ARB16" s="190"/>
      <c r="ARC16" s="190"/>
      <c r="ARD16" s="190"/>
      <c r="ARE16" s="190"/>
      <c r="ARF16" s="190"/>
      <c r="ARG16" s="190"/>
      <c r="ARH16" s="193"/>
      <c r="ARI16" s="804"/>
      <c r="ARJ16" s="190"/>
      <c r="ARK16" s="190"/>
      <c r="ARL16" s="190"/>
      <c r="ARM16" s="194"/>
      <c r="ARN16" s="470"/>
      <c r="ARO16" s="190"/>
      <c r="ARP16" s="190"/>
      <c r="ARQ16" s="190"/>
      <c r="ARR16" s="190"/>
      <c r="ARS16" s="190"/>
      <c r="ART16" s="190"/>
      <c r="ARU16" s="190"/>
      <c r="ARV16" s="190"/>
      <c r="ARW16" s="190"/>
      <c r="ARX16" s="193"/>
      <c r="ARY16" s="804"/>
      <c r="ARZ16" s="190"/>
      <c r="ASA16" s="190"/>
      <c r="ASB16" s="190"/>
      <c r="ASC16" s="194"/>
      <c r="ASD16" s="470"/>
      <c r="ASE16" s="190"/>
      <c r="ASF16" s="190"/>
      <c r="ASG16" s="190"/>
      <c r="ASH16" s="190"/>
      <c r="ASI16" s="190"/>
      <c r="ASJ16" s="190"/>
      <c r="ASK16" s="190"/>
      <c r="ASL16" s="190"/>
      <c r="ASM16" s="190"/>
      <c r="ASN16" s="193"/>
      <c r="ASO16" s="804"/>
      <c r="ASP16" s="190"/>
      <c r="ASQ16" s="190"/>
      <c r="ASR16" s="190"/>
      <c r="ASS16" s="194"/>
      <c r="AST16" s="470"/>
      <c r="ASU16" s="190"/>
      <c r="ASV16" s="190"/>
      <c r="ASW16" s="190"/>
      <c r="ASX16" s="190"/>
      <c r="ASY16" s="190"/>
      <c r="ASZ16" s="190"/>
      <c r="ATA16" s="190"/>
      <c r="ATB16" s="190"/>
      <c r="ATC16" s="190"/>
      <c r="ATD16" s="193"/>
      <c r="ATE16" s="804"/>
      <c r="ATF16" s="190"/>
      <c r="ATG16" s="190"/>
      <c r="ATH16" s="190"/>
      <c r="ATI16" s="194"/>
      <c r="ATJ16" s="470"/>
      <c r="ATK16" s="190"/>
      <c r="ATL16" s="190"/>
      <c r="ATM16" s="190"/>
      <c r="ATN16" s="190"/>
      <c r="ATO16" s="190"/>
      <c r="ATP16" s="190"/>
      <c r="ATQ16" s="190"/>
      <c r="ATR16" s="190"/>
      <c r="ATS16" s="190"/>
      <c r="ATT16" s="193"/>
      <c r="ATU16" s="804"/>
      <c r="ATV16" s="190"/>
      <c r="ATW16" s="190"/>
      <c r="ATX16" s="190"/>
      <c r="ATY16" s="194"/>
      <c r="ATZ16" s="470"/>
      <c r="AUA16" s="190"/>
      <c r="AUB16" s="190"/>
      <c r="AUC16" s="190"/>
      <c r="AUD16" s="190"/>
      <c r="AUE16" s="190"/>
      <c r="AUF16" s="190"/>
      <c r="AUG16" s="190"/>
      <c r="AUH16" s="190"/>
      <c r="AUI16" s="190"/>
      <c r="AUJ16" s="193"/>
      <c r="AUK16" s="804"/>
      <c r="AUL16" s="190"/>
      <c r="AUM16" s="190"/>
      <c r="AUN16" s="190"/>
      <c r="AUO16" s="194"/>
      <c r="AUP16" s="470"/>
      <c r="AUQ16" s="190"/>
      <c r="AUR16" s="190"/>
      <c r="AUS16" s="190"/>
      <c r="AUT16" s="190"/>
      <c r="AUU16" s="190"/>
      <c r="AUV16" s="190"/>
      <c r="AUW16" s="190"/>
      <c r="AUX16" s="190"/>
      <c r="AUY16" s="190"/>
      <c r="AUZ16" s="193"/>
      <c r="AVA16" s="804"/>
      <c r="AVB16" s="190"/>
      <c r="AVC16" s="190"/>
      <c r="AVD16" s="190"/>
      <c r="AVE16" s="194"/>
      <c r="AVF16" s="470"/>
      <c r="AVG16" s="190"/>
      <c r="AVH16" s="190"/>
      <c r="AVI16" s="190"/>
      <c r="AVJ16" s="190"/>
      <c r="AVK16" s="190"/>
      <c r="AVL16" s="190"/>
      <c r="AVM16" s="190"/>
      <c r="AVN16" s="190"/>
      <c r="AVO16" s="190"/>
      <c r="AVP16" s="193"/>
      <c r="AVQ16" s="804"/>
      <c r="AVR16" s="190"/>
      <c r="AVS16" s="190"/>
      <c r="AVT16" s="190"/>
      <c r="AVU16" s="194"/>
      <c r="AVV16" s="470"/>
      <c r="AVW16" s="190"/>
      <c r="AVX16" s="190"/>
      <c r="AVY16" s="190"/>
      <c r="AVZ16" s="190"/>
      <c r="AWA16" s="190"/>
      <c r="AWB16" s="190"/>
      <c r="AWC16" s="190"/>
      <c r="AWD16" s="190"/>
      <c r="AWE16" s="190"/>
      <c r="AWF16" s="193"/>
      <c r="AWG16" s="804"/>
      <c r="AWH16" s="190"/>
      <c r="AWI16" s="190"/>
      <c r="AWJ16" s="190"/>
      <c r="AWK16" s="194"/>
      <c r="AWL16" s="470"/>
      <c r="AWM16" s="190"/>
      <c r="AWN16" s="190"/>
      <c r="AWO16" s="190"/>
      <c r="AWP16" s="190"/>
      <c r="AWQ16" s="190"/>
      <c r="AWR16" s="190"/>
      <c r="AWS16" s="190"/>
      <c r="AWT16" s="190"/>
      <c r="AWU16" s="190"/>
      <c r="AWV16" s="193"/>
      <c r="AWW16" s="804"/>
      <c r="AWX16" s="190"/>
      <c r="AWY16" s="190"/>
      <c r="AWZ16" s="190"/>
      <c r="AXA16" s="194"/>
      <c r="AXB16" s="470"/>
      <c r="AXC16" s="190"/>
      <c r="AXD16" s="190"/>
      <c r="AXE16" s="190"/>
      <c r="AXF16" s="190"/>
      <c r="AXG16" s="190"/>
      <c r="AXH16" s="190"/>
      <c r="AXI16" s="190"/>
      <c r="AXJ16" s="190"/>
      <c r="AXK16" s="190"/>
      <c r="AXL16" s="193"/>
      <c r="AXM16" s="804"/>
      <c r="AXN16" s="190"/>
      <c r="AXO16" s="190"/>
      <c r="AXP16" s="190"/>
      <c r="AXQ16" s="194"/>
      <c r="AXR16" s="470"/>
      <c r="AXS16" s="190"/>
      <c r="AXT16" s="190"/>
      <c r="AXU16" s="190"/>
      <c r="AXV16" s="190"/>
      <c r="AXW16" s="190"/>
      <c r="AXX16" s="190"/>
      <c r="AXY16" s="190"/>
      <c r="AXZ16" s="190"/>
      <c r="AYA16" s="190"/>
      <c r="AYB16" s="193"/>
      <c r="AYC16" s="804"/>
      <c r="AYD16" s="190"/>
      <c r="AYE16" s="190"/>
      <c r="AYF16" s="190"/>
      <c r="AYG16" s="194"/>
      <c r="AYH16" s="470"/>
      <c r="AYI16" s="190"/>
      <c r="AYJ16" s="190"/>
      <c r="AYK16" s="190"/>
      <c r="AYL16" s="190"/>
      <c r="AYM16" s="190"/>
      <c r="AYN16" s="190"/>
      <c r="AYO16" s="190"/>
      <c r="AYP16" s="190"/>
      <c r="AYQ16" s="190"/>
      <c r="AYR16" s="193"/>
      <c r="AYS16" s="804"/>
      <c r="AYT16" s="190"/>
      <c r="AYU16" s="190"/>
      <c r="AYV16" s="190"/>
      <c r="AYW16" s="194"/>
      <c r="AYX16" s="470"/>
      <c r="AYY16" s="190"/>
      <c r="AYZ16" s="190"/>
      <c r="AZA16" s="190"/>
      <c r="AZB16" s="190"/>
      <c r="AZC16" s="190"/>
      <c r="AZD16" s="190"/>
      <c r="AZE16" s="190"/>
      <c r="AZF16" s="190"/>
      <c r="AZG16" s="190"/>
      <c r="AZH16" s="193"/>
      <c r="AZI16" s="804"/>
      <c r="AZJ16" s="190"/>
      <c r="AZK16" s="190"/>
      <c r="AZL16" s="190"/>
      <c r="AZM16" s="194"/>
      <c r="AZN16" s="470"/>
      <c r="AZO16" s="190"/>
      <c r="AZP16" s="190"/>
      <c r="AZQ16" s="190"/>
      <c r="AZR16" s="190"/>
      <c r="AZS16" s="190"/>
      <c r="AZT16" s="190"/>
      <c r="AZU16" s="190"/>
      <c r="AZV16" s="190"/>
      <c r="AZW16" s="190"/>
      <c r="AZX16" s="193"/>
      <c r="AZY16" s="804"/>
      <c r="AZZ16" s="190"/>
      <c r="BAA16" s="190"/>
      <c r="BAB16" s="190"/>
      <c r="BAC16" s="194"/>
      <c r="BAD16" s="470"/>
      <c r="BAE16" s="190"/>
      <c r="BAF16" s="190"/>
      <c r="BAG16" s="190"/>
      <c r="BAH16" s="190"/>
      <c r="BAI16" s="190"/>
      <c r="BAJ16" s="190"/>
      <c r="BAK16" s="190"/>
      <c r="BAL16" s="190"/>
      <c r="BAM16" s="190"/>
      <c r="BAN16" s="193"/>
      <c r="BAO16" s="804"/>
      <c r="BAP16" s="190"/>
      <c r="BAQ16" s="190"/>
      <c r="BAR16" s="190"/>
      <c r="BAS16" s="194"/>
      <c r="BAT16" s="470"/>
      <c r="BAU16" s="190"/>
      <c r="BAV16" s="190"/>
      <c r="BAW16" s="190"/>
      <c r="BAX16" s="190"/>
      <c r="BAY16" s="190"/>
      <c r="BAZ16" s="190"/>
      <c r="BBA16" s="190"/>
      <c r="BBB16" s="190"/>
      <c r="BBC16" s="190"/>
      <c r="BBD16" s="193"/>
      <c r="BBE16" s="804"/>
      <c r="BBF16" s="190"/>
      <c r="BBG16" s="190"/>
      <c r="BBH16" s="190"/>
      <c r="BBI16" s="194"/>
      <c r="BBJ16" s="470"/>
      <c r="BBK16" s="190"/>
      <c r="BBL16" s="190"/>
      <c r="BBM16" s="190"/>
      <c r="BBN16" s="190"/>
      <c r="BBO16" s="190"/>
      <c r="BBP16" s="190"/>
      <c r="BBQ16" s="190"/>
      <c r="BBR16" s="190"/>
      <c r="BBS16" s="190"/>
      <c r="BBT16" s="193"/>
      <c r="BBU16" s="804"/>
      <c r="BBV16" s="190"/>
      <c r="BBW16" s="190"/>
      <c r="BBX16" s="190"/>
      <c r="BBY16" s="194"/>
      <c r="BBZ16" s="470"/>
      <c r="BCA16" s="190"/>
      <c r="BCB16" s="190"/>
      <c r="BCC16" s="190"/>
      <c r="BCD16" s="190"/>
      <c r="BCE16" s="190"/>
      <c r="BCF16" s="190"/>
      <c r="BCG16" s="190"/>
      <c r="BCH16" s="190"/>
      <c r="BCI16" s="190"/>
      <c r="BCJ16" s="193"/>
      <c r="BCK16" s="804"/>
      <c r="BCL16" s="190"/>
      <c r="BCM16" s="190"/>
      <c r="BCN16" s="190"/>
      <c r="BCO16" s="194"/>
      <c r="BCP16" s="470"/>
      <c r="BCQ16" s="190"/>
      <c r="BCR16" s="190"/>
      <c r="BCS16" s="190"/>
      <c r="BCT16" s="190"/>
      <c r="BCU16" s="190"/>
      <c r="BCV16" s="190"/>
      <c r="BCW16" s="190"/>
      <c r="BCX16" s="190"/>
      <c r="BCY16" s="190"/>
      <c r="BCZ16" s="193"/>
      <c r="BDA16" s="804"/>
      <c r="BDB16" s="190"/>
      <c r="BDC16" s="190"/>
      <c r="BDD16" s="190"/>
      <c r="BDE16" s="194"/>
      <c r="BDF16" s="470"/>
      <c r="BDG16" s="190"/>
      <c r="BDH16" s="190"/>
      <c r="BDI16" s="190"/>
      <c r="BDJ16" s="190"/>
      <c r="BDK16" s="190"/>
      <c r="BDL16" s="190"/>
      <c r="BDM16" s="190"/>
      <c r="BDN16" s="190"/>
      <c r="BDO16" s="190"/>
      <c r="BDP16" s="193"/>
      <c r="BDQ16" s="804"/>
      <c r="BDR16" s="190"/>
      <c r="BDS16" s="190"/>
      <c r="BDT16" s="190"/>
      <c r="BDU16" s="194"/>
      <c r="BDV16" s="470"/>
      <c r="BDW16" s="190"/>
      <c r="BDX16" s="190"/>
      <c r="BDY16" s="190"/>
      <c r="BDZ16" s="190"/>
      <c r="BEA16" s="190"/>
      <c r="BEB16" s="190"/>
      <c r="BEC16" s="190"/>
      <c r="BED16" s="190"/>
      <c r="BEE16" s="190"/>
      <c r="BEF16" s="193"/>
      <c r="BEG16" s="804"/>
      <c r="BEH16" s="190"/>
      <c r="BEI16" s="190"/>
      <c r="BEJ16" s="190"/>
      <c r="BEK16" s="194"/>
      <c r="BEL16" s="470"/>
      <c r="BEM16" s="190"/>
      <c r="BEN16" s="190"/>
      <c r="BEO16" s="190"/>
      <c r="BEP16" s="190"/>
      <c r="BEQ16" s="190"/>
      <c r="BER16" s="190"/>
      <c r="BES16" s="190"/>
      <c r="BET16" s="190"/>
      <c r="BEU16" s="190"/>
      <c r="BEV16" s="193"/>
      <c r="BEW16" s="804"/>
      <c r="BEX16" s="190"/>
      <c r="BEY16" s="190"/>
      <c r="BEZ16" s="190"/>
      <c r="BFA16" s="194"/>
      <c r="BFB16" s="470"/>
      <c r="BFC16" s="190"/>
      <c r="BFD16" s="190"/>
      <c r="BFE16" s="190"/>
      <c r="BFF16" s="190"/>
      <c r="BFG16" s="190"/>
      <c r="BFH16" s="190"/>
      <c r="BFI16" s="190"/>
      <c r="BFJ16" s="190"/>
      <c r="BFK16" s="190"/>
      <c r="BFL16" s="193"/>
      <c r="BFM16" s="804"/>
      <c r="BFN16" s="190"/>
      <c r="BFO16" s="190"/>
      <c r="BFP16" s="190"/>
      <c r="BFQ16" s="194"/>
      <c r="BFR16" s="470"/>
      <c r="BFS16" s="190"/>
      <c r="BFT16" s="190"/>
      <c r="BFU16" s="190"/>
      <c r="BFV16" s="190"/>
      <c r="BFW16" s="190"/>
      <c r="BFX16" s="190"/>
      <c r="BFY16" s="190"/>
      <c r="BFZ16" s="190"/>
      <c r="BGA16" s="190"/>
      <c r="BGB16" s="193"/>
      <c r="BGC16" s="804"/>
      <c r="BGD16" s="190"/>
      <c r="BGE16" s="190"/>
      <c r="BGF16" s="190"/>
      <c r="BGG16" s="194"/>
      <c r="BGH16" s="470"/>
      <c r="BGI16" s="190"/>
      <c r="BGJ16" s="190"/>
      <c r="BGK16" s="190"/>
      <c r="BGL16" s="190"/>
      <c r="BGM16" s="190"/>
      <c r="BGN16" s="190"/>
      <c r="BGO16" s="190"/>
      <c r="BGP16" s="190"/>
      <c r="BGQ16" s="190"/>
      <c r="BGR16" s="193"/>
      <c r="BGS16" s="804"/>
      <c r="BGT16" s="190"/>
      <c r="BGU16" s="190"/>
      <c r="BGV16" s="190"/>
      <c r="BGW16" s="194"/>
      <c r="BGX16" s="470"/>
      <c r="BGY16" s="190"/>
      <c r="BGZ16" s="190"/>
      <c r="BHA16" s="190"/>
      <c r="BHB16" s="190"/>
      <c r="BHC16" s="190"/>
      <c r="BHD16" s="190"/>
      <c r="BHE16" s="190"/>
      <c r="BHF16" s="190"/>
      <c r="BHG16" s="190"/>
      <c r="BHH16" s="193"/>
      <c r="BHI16" s="804"/>
      <c r="BHJ16" s="190"/>
      <c r="BHK16" s="190"/>
      <c r="BHL16" s="190"/>
      <c r="BHM16" s="194"/>
      <c r="BHN16" s="470"/>
      <c r="BHO16" s="190"/>
      <c r="BHP16" s="190"/>
      <c r="BHQ16" s="190"/>
      <c r="BHR16" s="190"/>
      <c r="BHS16" s="190"/>
      <c r="BHT16" s="190"/>
      <c r="BHU16" s="190"/>
      <c r="BHV16" s="190"/>
      <c r="BHW16" s="190"/>
      <c r="BHX16" s="193"/>
      <c r="BHY16" s="804"/>
      <c r="BHZ16" s="190"/>
      <c r="BIA16" s="190"/>
      <c r="BIB16" s="190"/>
      <c r="BIC16" s="194"/>
      <c r="BID16" s="470"/>
      <c r="BIE16" s="190"/>
      <c r="BIF16" s="190"/>
      <c r="BIG16" s="190"/>
      <c r="BIH16" s="190"/>
      <c r="BII16" s="190"/>
      <c r="BIJ16" s="190"/>
      <c r="BIK16" s="190"/>
      <c r="BIL16" s="190"/>
      <c r="BIM16" s="190"/>
      <c r="BIN16" s="193"/>
      <c r="BIO16" s="804"/>
      <c r="BIP16" s="190"/>
      <c r="BIQ16" s="190"/>
      <c r="BIR16" s="190"/>
      <c r="BIS16" s="194"/>
      <c r="BIT16" s="470"/>
      <c r="BIU16" s="190"/>
      <c r="BIV16" s="190"/>
      <c r="BIW16" s="190"/>
      <c r="BIX16" s="190"/>
      <c r="BIY16" s="190"/>
      <c r="BIZ16" s="190"/>
      <c r="BJA16" s="190"/>
      <c r="BJB16" s="190"/>
      <c r="BJC16" s="190"/>
      <c r="BJD16" s="193"/>
      <c r="BJE16" s="804"/>
      <c r="BJF16" s="190"/>
      <c r="BJG16" s="190"/>
      <c r="BJH16" s="190"/>
      <c r="BJI16" s="194"/>
      <c r="BJJ16" s="470"/>
      <c r="BJK16" s="190"/>
      <c r="BJL16" s="190"/>
      <c r="BJM16" s="190"/>
      <c r="BJN16" s="190"/>
      <c r="BJO16" s="190"/>
      <c r="BJP16" s="190"/>
      <c r="BJQ16" s="190"/>
      <c r="BJR16" s="190"/>
      <c r="BJS16" s="190"/>
      <c r="BJT16" s="193"/>
      <c r="BJU16" s="804"/>
      <c r="BJV16" s="190"/>
      <c r="BJW16" s="190"/>
      <c r="BJX16" s="190"/>
      <c r="BJY16" s="194"/>
      <c r="BJZ16" s="470"/>
      <c r="BKA16" s="190"/>
      <c r="BKB16" s="190"/>
      <c r="BKC16" s="190"/>
      <c r="BKD16" s="190"/>
      <c r="BKE16" s="190"/>
      <c r="BKF16" s="190"/>
      <c r="BKG16" s="190"/>
      <c r="BKH16" s="190"/>
      <c r="BKI16" s="190"/>
      <c r="BKJ16" s="193"/>
      <c r="BKK16" s="804"/>
      <c r="BKL16" s="190"/>
      <c r="BKM16" s="190"/>
      <c r="BKN16" s="190"/>
      <c r="BKO16" s="194"/>
      <c r="BKP16" s="470"/>
      <c r="BKQ16" s="190"/>
      <c r="BKR16" s="190"/>
      <c r="BKS16" s="190"/>
      <c r="BKT16" s="190"/>
      <c r="BKU16" s="190"/>
      <c r="BKV16" s="190"/>
      <c r="BKW16" s="190"/>
      <c r="BKX16" s="190"/>
      <c r="BKY16" s="190"/>
      <c r="BKZ16" s="193"/>
      <c r="BLA16" s="804"/>
      <c r="BLB16" s="190"/>
      <c r="BLC16" s="190"/>
      <c r="BLD16" s="190"/>
      <c r="BLE16" s="194"/>
      <c r="BLF16" s="470"/>
      <c r="BLG16" s="190"/>
      <c r="BLH16" s="190"/>
      <c r="BLI16" s="190"/>
      <c r="BLJ16" s="190"/>
      <c r="BLK16" s="190"/>
      <c r="BLL16" s="190"/>
      <c r="BLM16" s="190"/>
      <c r="BLN16" s="190"/>
      <c r="BLO16" s="190"/>
      <c r="BLP16" s="193"/>
      <c r="BLQ16" s="804"/>
      <c r="BLR16" s="190"/>
      <c r="BLS16" s="190"/>
      <c r="BLT16" s="190"/>
      <c r="BLU16" s="194"/>
      <c r="BLV16" s="470"/>
      <c r="BLW16" s="190"/>
      <c r="BLX16" s="190"/>
      <c r="BLY16" s="190"/>
      <c r="BLZ16" s="190"/>
      <c r="BMA16" s="190"/>
      <c r="BMB16" s="190"/>
      <c r="BMC16" s="190"/>
      <c r="BMD16" s="190"/>
      <c r="BME16" s="190"/>
      <c r="BMF16" s="193"/>
      <c r="BMG16" s="804"/>
      <c r="BMH16" s="190"/>
      <c r="BMI16" s="190"/>
      <c r="BMJ16" s="190"/>
      <c r="BMK16" s="194"/>
      <c r="BML16" s="470"/>
      <c r="BMM16" s="190"/>
      <c r="BMN16" s="190"/>
      <c r="BMO16" s="190"/>
      <c r="BMP16" s="190"/>
      <c r="BMQ16" s="190"/>
      <c r="BMR16" s="190"/>
      <c r="BMS16" s="190"/>
      <c r="BMT16" s="190"/>
      <c r="BMU16" s="190"/>
      <c r="BMV16" s="193"/>
      <c r="BMW16" s="804"/>
      <c r="BMX16" s="190"/>
      <c r="BMY16" s="190"/>
      <c r="BMZ16" s="190"/>
      <c r="BNA16" s="194"/>
      <c r="BNB16" s="470"/>
      <c r="BNC16" s="190"/>
      <c r="BND16" s="190"/>
      <c r="BNE16" s="190"/>
      <c r="BNF16" s="190"/>
      <c r="BNG16" s="190"/>
      <c r="BNH16" s="190"/>
      <c r="BNI16" s="190"/>
      <c r="BNJ16" s="190"/>
      <c r="BNK16" s="190"/>
      <c r="BNL16" s="193"/>
      <c r="BNM16" s="804"/>
      <c r="BNN16" s="190"/>
      <c r="BNO16" s="190"/>
      <c r="BNP16" s="190"/>
      <c r="BNQ16" s="194"/>
      <c r="BNR16" s="470"/>
      <c r="BNS16" s="190"/>
      <c r="BNT16" s="190"/>
      <c r="BNU16" s="190"/>
      <c r="BNV16" s="190"/>
      <c r="BNW16" s="190"/>
      <c r="BNX16" s="190"/>
      <c r="BNY16" s="190"/>
      <c r="BNZ16" s="190"/>
      <c r="BOA16" s="190"/>
      <c r="BOB16" s="193"/>
      <c r="BOC16" s="804"/>
      <c r="BOD16" s="190"/>
      <c r="BOE16" s="190"/>
      <c r="BOF16" s="190"/>
      <c r="BOG16" s="194"/>
      <c r="BOH16" s="470"/>
      <c r="BOI16" s="190"/>
      <c r="BOJ16" s="190"/>
      <c r="BOK16" s="190"/>
      <c r="BOL16" s="190"/>
      <c r="BOM16" s="190"/>
      <c r="BON16" s="190"/>
      <c r="BOO16" s="190"/>
      <c r="BOP16" s="190"/>
      <c r="BOQ16" s="190"/>
      <c r="BOR16" s="193"/>
      <c r="BOS16" s="804"/>
      <c r="BOT16" s="190"/>
      <c r="BOU16" s="190"/>
      <c r="BOV16" s="190"/>
      <c r="BOW16" s="194"/>
      <c r="BOX16" s="470"/>
      <c r="BOY16" s="190"/>
      <c r="BOZ16" s="190"/>
      <c r="BPA16" s="190"/>
      <c r="BPB16" s="190"/>
      <c r="BPC16" s="190"/>
      <c r="BPD16" s="190"/>
      <c r="BPE16" s="190"/>
      <c r="BPF16" s="190"/>
      <c r="BPG16" s="190"/>
      <c r="BPH16" s="193"/>
      <c r="BPI16" s="804"/>
      <c r="BPJ16" s="190"/>
      <c r="BPK16" s="190"/>
      <c r="BPL16" s="190"/>
      <c r="BPM16" s="194"/>
      <c r="BPN16" s="470"/>
      <c r="BPO16" s="190"/>
      <c r="BPP16" s="190"/>
      <c r="BPQ16" s="190"/>
      <c r="BPR16" s="190"/>
      <c r="BPS16" s="190"/>
      <c r="BPT16" s="190"/>
      <c r="BPU16" s="190"/>
      <c r="BPV16" s="190"/>
      <c r="BPW16" s="190"/>
      <c r="BPX16" s="193"/>
      <c r="BPY16" s="804"/>
      <c r="BPZ16" s="190"/>
      <c r="BQA16" s="190"/>
      <c r="BQB16" s="190"/>
      <c r="BQC16" s="194"/>
      <c r="BQD16" s="470"/>
      <c r="BQE16" s="190"/>
      <c r="BQF16" s="190"/>
      <c r="BQG16" s="190"/>
      <c r="BQH16" s="190"/>
      <c r="BQI16" s="190"/>
      <c r="BQJ16" s="190"/>
      <c r="BQK16" s="190"/>
      <c r="BQL16" s="190"/>
      <c r="BQM16" s="190"/>
      <c r="BQN16" s="193"/>
      <c r="BQO16" s="804"/>
      <c r="BQP16" s="190"/>
      <c r="BQQ16" s="190"/>
      <c r="BQR16" s="190"/>
      <c r="BQS16" s="194"/>
      <c r="BQT16" s="470"/>
      <c r="BQU16" s="190"/>
      <c r="BQV16" s="190"/>
      <c r="BQW16" s="190"/>
      <c r="BQX16" s="190"/>
      <c r="BQY16" s="190"/>
      <c r="BQZ16" s="190"/>
      <c r="BRA16" s="190"/>
      <c r="BRB16" s="190"/>
      <c r="BRC16" s="190"/>
      <c r="BRD16" s="193"/>
      <c r="BRE16" s="804"/>
      <c r="BRF16" s="190"/>
      <c r="BRG16" s="190"/>
      <c r="BRH16" s="190"/>
      <c r="BRI16" s="194"/>
      <c r="BRJ16" s="470"/>
      <c r="BRK16" s="190"/>
      <c r="BRL16" s="190"/>
      <c r="BRM16" s="190"/>
      <c r="BRN16" s="190"/>
      <c r="BRO16" s="190"/>
      <c r="BRP16" s="190"/>
      <c r="BRQ16" s="190"/>
      <c r="BRR16" s="190"/>
      <c r="BRS16" s="190"/>
      <c r="BRT16" s="193"/>
      <c r="BRU16" s="804"/>
      <c r="BRV16" s="190"/>
      <c r="BRW16" s="190"/>
      <c r="BRX16" s="190"/>
      <c r="BRY16" s="194"/>
      <c r="BRZ16" s="470"/>
      <c r="BSA16" s="190"/>
      <c r="BSB16" s="190"/>
      <c r="BSC16" s="190"/>
      <c r="BSD16" s="190"/>
      <c r="BSE16" s="190"/>
      <c r="BSF16" s="190"/>
      <c r="BSG16" s="190"/>
      <c r="BSH16" s="190"/>
      <c r="BSI16" s="190"/>
      <c r="BSJ16" s="193"/>
      <c r="BSK16" s="804"/>
      <c r="BSL16" s="190"/>
      <c r="BSM16" s="190"/>
      <c r="BSN16" s="190"/>
      <c r="BSO16" s="194"/>
      <c r="BSP16" s="470"/>
      <c r="BSQ16" s="190"/>
      <c r="BSR16" s="190"/>
      <c r="BSS16" s="190"/>
      <c r="BST16" s="190"/>
      <c r="BSU16" s="190"/>
      <c r="BSV16" s="190"/>
      <c r="BSW16" s="190"/>
      <c r="BSX16" s="190"/>
      <c r="BSY16" s="190"/>
      <c r="BSZ16" s="193"/>
      <c r="BTA16" s="804"/>
      <c r="BTB16" s="190"/>
      <c r="BTC16" s="190"/>
      <c r="BTD16" s="190"/>
      <c r="BTE16" s="194"/>
      <c r="BTF16" s="470"/>
      <c r="BTG16" s="190"/>
      <c r="BTH16" s="190"/>
      <c r="BTI16" s="190"/>
      <c r="BTJ16" s="190"/>
      <c r="BTK16" s="190"/>
      <c r="BTL16" s="190"/>
      <c r="BTM16" s="190"/>
      <c r="BTN16" s="190"/>
      <c r="BTO16" s="190"/>
      <c r="BTP16" s="193"/>
      <c r="BTQ16" s="804"/>
      <c r="BTR16" s="190"/>
      <c r="BTS16" s="190"/>
      <c r="BTT16" s="190"/>
      <c r="BTU16" s="194"/>
      <c r="BTV16" s="470"/>
      <c r="BTW16" s="190"/>
      <c r="BTX16" s="190"/>
      <c r="BTY16" s="190"/>
      <c r="BTZ16" s="190"/>
      <c r="BUA16" s="190"/>
      <c r="BUB16" s="190"/>
      <c r="BUC16" s="190"/>
      <c r="BUD16" s="190"/>
      <c r="BUE16" s="190"/>
      <c r="BUF16" s="193"/>
      <c r="BUG16" s="804"/>
      <c r="BUH16" s="190"/>
      <c r="BUI16" s="190"/>
      <c r="BUJ16" s="190"/>
      <c r="BUK16" s="194"/>
      <c r="BUL16" s="470"/>
      <c r="BUM16" s="190"/>
      <c r="BUN16" s="190"/>
      <c r="BUO16" s="190"/>
      <c r="BUP16" s="190"/>
      <c r="BUQ16" s="190"/>
      <c r="BUR16" s="190"/>
      <c r="BUS16" s="190"/>
      <c r="BUT16" s="190"/>
      <c r="BUU16" s="190"/>
      <c r="BUV16" s="193"/>
      <c r="BUW16" s="804"/>
      <c r="BUX16" s="190"/>
      <c r="BUY16" s="190"/>
      <c r="BUZ16" s="190"/>
      <c r="BVA16" s="194"/>
      <c r="BVB16" s="470"/>
      <c r="BVC16" s="190"/>
      <c r="BVD16" s="190"/>
      <c r="BVE16" s="190"/>
      <c r="BVF16" s="190"/>
      <c r="BVG16" s="190"/>
      <c r="BVH16" s="190"/>
      <c r="BVI16" s="190"/>
      <c r="BVJ16" s="190"/>
      <c r="BVK16" s="190"/>
      <c r="BVL16" s="193"/>
      <c r="BVM16" s="804"/>
      <c r="BVN16" s="190"/>
      <c r="BVO16" s="190"/>
      <c r="BVP16" s="190"/>
      <c r="BVQ16" s="194"/>
      <c r="BVR16" s="470"/>
      <c r="BVS16" s="190"/>
      <c r="BVT16" s="190"/>
      <c r="BVU16" s="190"/>
      <c r="BVV16" s="190"/>
      <c r="BVW16" s="190"/>
      <c r="BVX16" s="190"/>
      <c r="BVY16" s="190"/>
      <c r="BVZ16" s="190"/>
      <c r="BWA16" s="190"/>
      <c r="BWB16" s="193"/>
      <c r="BWC16" s="804"/>
      <c r="BWD16" s="190"/>
      <c r="BWE16" s="190"/>
      <c r="BWF16" s="190"/>
      <c r="BWG16" s="194"/>
      <c r="BWH16" s="470"/>
      <c r="BWI16" s="190"/>
      <c r="BWJ16" s="190"/>
      <c r="BWK16" s="190"/>
      <c r="BWL16" s="190"/>
      <c r="BWM16" s="190"/>
      <c r="BWN16" s="190"/>
      <c r="BWO16" s="190"/>
      <c r="BWP16" s="190"/>
      <c r="BWQ16" s="190"/>
      <c r="BWR16" s="193"/>
      <c r="BWS16" s="804"/>
      <c r="BWT16" s="190"/>
      <c r="BWU16" s="190"/>
      <c r="BWV16" s="190"/>
      <c r="BWW16" s="194"/>
      <c r="BWX16" s="470"/>
      <c r="BWY16" s="190"/>
      <c r="BWZ16" s="190"/>
      <c r="BXA16" s="190"/>
      <c r="BXB16" s="190"/>
      <c r="BXC16" s="190"/>
      <c r="BXD16" s="190"/>
      <c r="BXE16" s="190"/>
      <c r="BXF16" s="190"/>
      <c r="BXG16" s="190"/>
      <c r="BXH16" s="193"/>
      <c r="BXI16" s="804"/>
      <c r="BXJ16" s="190"/>
      <c r="BXK16" s="190"/>
      <c r="BXL16" s="190"/>
      <c r="BXM16" s="194"/>
      <c r="BXN16" s="470"/>
      <c r="BXO16" s="190"/>
      <c r="BXP16" s="190"/>
      <c r="BXQ16" s="190"/>
      <c r="BXR16" s="190"/>
      <c r="BXS16" s="190"/>
      <c r="BXT16" s="190"/>
      <c r="BXU16" s="190"/>
      <c r="BXV16" s="190"/>
      <c r="BXW16" s="190"/>
      <c r="BXX16" s="193"/>
      <c r="BXY16" s="804"/>
      <c r="BXZ16" s="190"/>
      <c r="BYA16" s="190"/>
      <c r="BYB16" s="190"/>
      <c r="BYC16" s="194"/>
      <c r="BYD16" s="470"/>
      <c r="BYE16" s="190"/>
      <c r="BYF16" s="190"/>
      <c r="BYG16" s="190"/>
      <c r="BYH16" s="190"/>
      <c r="BYI16" s="190"/>
      <c r="BYJ16" s="190"/>
      <c r="BYK16" s="190"/>
      <c r="BYL16" s="190"/>
      <c r="BYM16" s="190"/>
      <c r="BYN16" s="193"/>
      <c r="BYO16" s="804"/>
      <c r="BYP16" s="190"/>
      <c r="BYQ16" s="190"/>
      <c r="BYR16" s="190"/>
      <c r="BYS16" s="194"/>
      <c r="BYT16" s="470"/>
      <c r="BYU16" s="190"/>
      <c r="BYV16" s="190"/>
      <c r="BYW16" s="190"/>
      <c r="BYX16" s="190"/>
      <c r="BYY16" s="190"/>
      <c r="BYZ16" s="190"/>
      <c r="BZA16" s="190"/>
      <c r="BZB16" s="190"/>
      <c r="BZC16" s="190"/>
      <c r="BZD16" s="193"/>
      <c r="BZE16" s="804"/>
      <c r="BZF16" s="190"/>
      <c r="BZG16" s="190"/>
      <c r="BZH16" s="190"/>
      <c r="BZI16" s="194"/>
      <c r="BZJ16" s="470"/>
      <c r="BZK16" s="190"/>
      <c r="BZL16" s="190"/>
      <c r="BZM16" s="190"/>
      <c r="BZN16" s="190"/>
      <c r="BZO16" s="190"/>
      <c r="BZP16" s="190"/>
      <c r="BZQ16" s="190"/>
      <c r="BZR16" s="190"/>
      <c r="BZS16" s="190"/>
      <c r="BZT16" s="193"/>
      <c r="BZU16" s="804"/>
      <c r="BZV16" s="190"/>
      <c r="BZW16" s="190"/>
      <c r="BZX16" s="190"/>
      <c r="BZY16" s="194"/>
      <c r="BZZ16" s="470"/>
      <c r="CAA16" s="190"/>
      <c r="CAB16" s="190"/>
      <c r="CAC16" s="190"/>
      <c r="CAD16" s="190"/>
      <c r="CAE16" s="190"/>
      <c r="CAF16" s="190"/>
      <c r="CAG16" s="190"/>
      <c r="CAH16" s="190"/>
      <c r="CAI16" s="190"/>
      <c r="CAJ16" s="193"/>
      <c r="CAK16" s="804"/>
      <c r="CAL16" s="190"/>
      <c r="CAM16" s="190"/>
      <c r="CAN16" s="190"/>
      <c r="CAO16" s="194"/>
      <c r="CAP16" s="470"/>
      <c r="CAQ16" s="190"/>
      <c r="CAR16" s="190"/>
      <c r="CAS16" s="190"/>
      <c r="CAT16" s="190"/>
      <c r="CAU16" s="190"/>
      <c r="CAV16" s="190"/>
      <c r="CAW16" s="190"/>
      <c r="CAX16" s="190"/>
      <c r="CAY16" s="190"/>
      <c r="CAZ16" s="193"/>
      <c r="CBA16" s="804"/>
      <c r="CBB16" s="190"/>
      <c r="CBC16" s="190"/>
      <c r="CBD16" s="190"/>
      <c r="CBE16" s="194"/>
      <c r="CBF16" s="470"/>
      <c r="CBG16" s="190"/>
      <c r="CBH16" s="190"/>
      <c r="CBI16" s="190"/>
      <c r="CBJ16" s="190"/>
      <c r="CBK16" s="190"/>
      <c r="CBL16" s="190"/>
      <c r="CBM16" s="190"/>
      <c r="CBN16" s="190"/>
      <c r="CBO16" s="190"/>
      <c r="CBP16" s="193"/>
      <c r="CBQ16" s="804"/>
      <c r="CBR16" s="190"/>
      <c r="CBS16" s="190"/>
      <c r="CBT16" s="190"/>
      <c r="CBU16" s="194"/>
      <c r="CBV16" s="470"/>
      <c r="CBW16" s="190"/>
      <c r="CBX16" s="190"/>
      <c r="CBY16" s="190"/>
      <c r="CBZ16" s="190"/>
      <c r="CCA16" s="190"/>
      <c r="CCB16" s="190"/>
      <c r="CCC16" s="190"/>
      <c r="CCD16" s="190"/>
      <c r="CCE16" s="190"/>
      <c r="CCF16" s="193"/>
      <c r="CCG16" s="804"/>
      <c r="CCH16" s="190"/>
      <c r="CCI16" s="190"/>
      <c r="CCJ16" s="190"/>
      <c r="CCK16" s="194"/>
      <c r="CCL16" s="470"/>
      <c r="CCM16" s="190"/>
      <c r="CCN16" s="190"/>
      <c r="CCO16" s="190"/>
      <c r="CCP16" s="190"/>
      <c r="CCQ16" s="190"/>
      <c r="CCR16" s="190"/>
      <c r="CCS16" s="190"/>
      <c r="CCT16" s="190"/>
      <c r="CCU16" s="190"/>
      <c r="CCV16" s="193"/>
      <c r="CCW16" s="804"/>
      <c r="CCX16" s="190"/>
      <c r="CCY16" s="190"/>
      <c r="CCZ16" s="190"/>
      <c r="CDA16" s="194"/>
      <c r="CDB16" s="470"/>
      <c r="CDC16" s="190"/>
      <c r="CDD16" s="190"/>
      <c r="CDE16" s="190"/>
      <c r="CDF16" s="190"/>
      <c r="CDG16" s="190"/>
      <c r="CDH16" s="190"/>
      <c r="CDI16" s="190"/>
      <c r="CDJ16" s="190"/>
      <c r="CDK16" s="190"/>
      <c r="CDL16" s="193"/>
      <c r="CDM16" s="804"/>
      <c r="CDN16" s="190"/>
      <c r="CDO16" s="190"/>
      <c r="CDP16" s="190"/>
      <c r="CDQ16" s="194"/>
      <c r="CDR16" s="470"/>
      <c r="CDS16" s="190"/>
      <c r="CDT16" s="190"/>
      <c r="CDU16" s="190"/>
      <c r="CDV16" s="190"/>
      <c r="CDW16" s="190"/>
      <c r="CDX16" s="190"/>
      <c r="CDY16" s="190"/>
      <c r="CDZ16" s="190"/>
      <c r="CEA16" s="190"/>
      <c r="CEB16" s="193"/>
      <c r="CEC16" s="804"/>
      <c r="CED16" s="190"/>
      <c r="CEE16" s="190"/>
      <c r="CEF16" s="190"/>
      <c r="CEG16" s="194"/>
      <c r="CEH16" s="470"/>
      <c r="CEI16" s="190"/>
      <c r="CEJ16" s="190"/>
      <c r="CEK16" s="190"/>
      <c r="CEL16" s="190"/>
      <c r="CEM16" s="190"/>
      <c r="CEN16" s="190"/>
      <c r="CEO16" s="190"/>
      <c r="CEP16" s="190"/>
      <c r="CEQ16" s="190"/>
      <c r="CER16" s="193"/>
      <c r="CES16" s="804"/>
      <c r="CET16" s="190"/>
      <c r="CEU16" s="190"/>
      <c r="CEV16" s="190"/>
      <c r="CEW16" s="194"/>
      <c r="CEX16" s="470"/>
      <c r="CEY16" s="190"/>
      <c r="CEZ16" s="190"/>
      <c r="CFA16" s="190"/>
      <c r="CFB16" s="190"/>
      <c r="CFC16" s="190"/>
      <c r="CFD16" s="190"/>
      <c r="CFE16" s="190"/>
      <c r="CFF16" s="190"/>
      <c r="CFG16" s="190"/>
      <c r="CFH16" s="193"/>
      <c r="CFI16" s="804"/>
      <c r="CFJ16" s="190"/>
      <c r="CFK16" s="190"/>
      <c r="CFL16" s="190"/>
      <c r="CFM16" s="194"/>
      <c r="CFN16" s="470"/>
      <c r="CFO16" s="190"/>
      <c r="CFP16" s="190"/>
      <c r="CFQ16" s="190"/>
      <c r="CFR16" s="190"/>
      <c r="CFS16" s="190"/>
      <c r="CFT16" s="190"/>
      <c r="CFU16" s="190"/>
      <c r="CFV16" s="190"/>
      <c r="CFW16" s="190"/>
      <c r="CFX16" s="193"/>
      <c r="CFY16" s="804"/>
      <c r="CFZ16" s="190"/>
      <c r="CGA16" s="190"/>
      <c r="CGB16" s="190"/>
      <c r="CGC16" s="194"/>
      <c r="CGD16" s="470"/>
      <c r="CGE16" s="190"/>
      <c r="CGF16" s="190"/>
      <c r="CGG16" s="190"/>
      <c r="CGH16" s="190"/>
      <c r="CGI16" s="190"/>
      <c r="CGJ16" s="190"/>
      <c r="CGK16" s="190"/>
      <c r="CGL16" s="190"/>
      <c r="CGM16" s="190"/>
      <c r="CGN16" s="193"/>
      <c r="CGO16" s="804"/>
      <c r="CGP16" s="190"/>
      <c r="CGQ16" s="190"/>
      <c r="CGR16" s="190"/>
      <c r="CGS16" s="194"/>
      <c r="CGT16" s="470"/>
      <c r="CGU16" s="190"/>
      <c r="CGV16" s="190"/>
      <c r="CGW16" s="190"/>
      <c r="CGX16" s="190"/>
      <c r="CGY16" s="190"/>
      <c r="CGZ16" s="190"/>
      <c r="CHA16" s="190"/>
      <c r="CHB16" s="190"/>
      <c r="CHC16" s="190"/>
      <c r="CHD16" s="193"/>
      <c r="CHE16" s="804"/>
      <c r="CHF16" s="190"/>
      <c r="CHG16" s="190"/>
      <c r="CHH16" s="190"/>
      <c r="CHI16" s="194"/>
      <c r="CHJ16" s="470"/>
      <c r="CHK16" s="190"/>
      <c r="CHL16" s="190"/>
      <c r="CHM16" s="190"/>
      <c r="CHN16" s="190"/>
      <c r="CHO16" s="190"/>
      <c r="CHP16" s="190"/>
      <c r="CHQ16" s="190"/>
      <c r="CHR16" s="190"/>
      <c r="CHS16" s="190"/>
      <c r="CHT16" s="193"/>
      <c r="CHU16" s="804"/>
      <c r="CHV16" s="190"/>
      <c r="CHW16" s="190"/>
      <c r="CHX16" s="190"/>
      <c r="CHY16" s="194"/>
      <c r="CHZ16" s="470"/>
      <c r="CIA16" s="190"/>
      <c r="CIB16" s="190"/>
      <c r="CIC16" s="190"/>
      <c r="CID16" s="190"/>
      <c r="CIE16" s="190"/>
      <c r="CIF16" s="190"/>
      <c r="CIG16" s="190"/>
      <c r="CIH16" s="190"/>
      <c r="CII16" s="190"/>
      <c r="CIJ16" s="193"/>
      <c r="CIK16" s="804"/>
      <c r="CIL16" s="190"/>
      <c r="CIM16" s="190"/>
      <c r="CIN16" s="190"/>
      <c r="CIO16" s="194"/>
      <c r="CIP16" s="470"/>
      <c r="CIQ16" s="190"/>
      <c r="CIR16" s="190"/>
      <c r="CIS16" s="190"/>
      <c r="CIT16" s="190"/>
      <c r="CIU16" s="190"/>
      <c r="CIV16" s="190"/>
      <c r="CIW16" s="190"/>
      <c r="CIX16" s="190"/>
      <c r="CIY16" s="190"/>
      <c r="CIZ16" s="193"/>
      <c r="CJA16" s="804"/>
      <c r="CJB16" s="190"/>
      <c r="CJC16" s="190"/>
      <c r="CJD16" s="190"/>
      <c r="CJE16" s="194"/>
      <c r="CJF16" s="470"/>
      <c r="CJG16" s="190"/>
      <c r="CJH16" s="190"/>
      <c r="CJI16" s="190"/>
      <c r="CJJ16" s="190"/>
      <c r="CJK16" s="190"/>
      <c r="CJL16" s="190"/>
      <c r="CJM16" s="190"/>
      <c r="CJN16" s="190"/>
      <c r="CJO16" s="190"/>
      <c r="CJP16" s="193"/>
      <c r="CJQ16" s="804"/>
      <c r="CJR16" s="190"/>
      <c r="CJS16" s="190"/>
      <c r="CJT16" s="190"/>
      <c r="CJU16" s="194"/>
      <c r="CJV16" s="470"/>
      <c r="CJW16" s="190"/>
      <c r="CJX16" s="190"/>
      <c r="CJY16" s="190"/>
      <c r="CJZ16" s="190"/>
      <c r="CKA16" s="190"/>
      <c r="CKB16" s="190"/>
      <c r="CKC16" s="190"/>
      <c r="CKD16" s="190"/>
      <c r="CKE16" s="190"/>
      <c r="CKF16" s="193"/>
      <c r="CKG16" s="804"/>
      <c r="CKH16" s="190"/>
      <c r="CKI16" s="190"/>
      <c r="CKJ16" s="190"/>
      <c r="CKK16" s="194"/>
      <c r="CKL16" s="470"/>
      <c r="CKM16" s="190"/>
      <c r="CKN16" s="190"/>
      <c r="CKO16" s="190"/>
      <c r="CKP16" s="190"/>
      <c r="CKQ16" s="190"/>
      <c r="CKR16" s="190"/>
      <c r="CKS16" s="190"/>
      <c r="CKT16" s="190"/>
      <c r="CKU16" s="190"/>
      <c r="CKV16" s="193"/>
      <c r="CKW16" s="804"/>
      <c r="CKX16" s="190"/>
      <c r="CKY16" s="190"/>
      <c r="CKZ16" s="190"/>
      <c r="CLA16" s="194"/>
      <c r="CLB16" s="470"/>
      <c r="CLC16" s="190"/>
      <c r="CLD16" s="190"/>
      <c r="CLE16" s="190"/>
      <c r="CLF16" s="190"/>
      <c r="CLG16" s="190"/>
      <c r="CLH16" s="190"/>
      <c r="CLI16" s="190"/>
      <c r="CLJ16" s="190"/>
      <c r="CLK16" s="190"/>
      <c r="CLL16" s="193"/>
      <c r="CLM16" s="804"/>
      <c r="CLN16" s="190"/>
      <c r="CLO16" s="190"/>
      <c r="CLP16" s="190"/>
      <c r="CLQ16" s="194"/>
      <c r="CLR16" s="470"/>
      <c r="CLS16" s="190"/>
      <c r="CLT16" s="190"/>
      <c r="CLU16" s="190"/>
      <c r="CLV16" s="190"/>
      <c r="CLW16" s="190"/>
      <c r="CLX16" s="190"/>
      <c r="CLY16" s="190"/>
      <c r="CLZ16" s="190"/>
      <c r="CMA16" s="190"/>
      <c r="CMB16" s="193"/>
      <c r="CMC16" s="804"/>
      <c r="CMD16" s="190"/>
      <c r="CME16" s="190"/>
      <c r="CMF16" s="190"/>
      <c r="CMG16" s="194"/>
      <c r="CMH16" s="470"/>
      <c r="CMI16" s="190"/>
      <c r="CMJ16" s="190"/>
      <c r="CMK16" s="190"/>
      <c r="CML16" s="190"/>
      <c r="CMM16" s="190"/>
      <c r="CMN16" s="190"/>
      <c r="CMO16" s="190"/>
      <c r="CMP16" s="190"/>
      <c r="CMQ16" s="190"/>
      <c r="CMR16" s="193"/>
      <c r="CMS16" s="804"/>
      <c r="CMT16" s="190"/>
      <c r="CMU16" s="190"/>
      <c r="CMV16" s="190"/>
      <c r="CMW16" s="194"/>
      <c r="CMX16" s="470"/>
      <c r="CMY16" s="190"/>
      <c r="CMZ16" s="190"/>
      <c r="CNA16" s="190"/>
      <c r="CNB16" s="190"/>
      <c r="CNC16" s="190"/>
      <c r="CND16" s="190"/>
      <c r="CNE16" s="190"/>
      <c r="CNF16" s="190"/>
      <c r="CNG16" s="190"/>
      <c r="CNH16" s="193"/>
      <c r="CNI16" s="804"/>
      <c r="CNJ16" s="190"/>
      <c r="CNK16" s="190"/>
      <c r="CNL16" s="190"/>
      <c r="CNM16" s="194"/>
      <c r="CNN16" s="470"/>
      <c r="CNO16" s="190"/>
      <c r="CNP16" s="190"/>
      <c r="CNQ16" s="190"/>
      <c r="CNR16" s="190"/>
      <c r="CNS16" s="190"/>
      <c r="CNT16" s="190"/>
      <c r="CNU16" s="190"/>
      <c r="CNV16" s="190"/>
      <c r="CNW16" s="190"/>
      <c r="CNX16" s="193"/>
      <c r="CNY16" s="804"/>
      <c r="CNZ16" s="190"/>
      <c r="COA16" s="190"/>
      <c r="COB16" s="190"/>
      <c r="COC16" s="194"/>
      <c r="COD16" s="470"/>
      <c r="COE16" s="190"/>
      <c r="COF16" s="190"/>
      <c r="COG16" s="190"/>
      <c r="COH16" s="190"/>
      <c r="COI16" s="190"/>
      <c r="COJ16" s="190"/>
      <c r="COK16" s="190"/>
      <c r="COL16" s="190"/>
      <c r="COM16" s="190"/>
      <c r="CON16" s="193"/>
      <c r="COO16" s="804"/>
      <c r="COP16" s="190"/>
      <c r="COQ16" s="190"/>
      <c r="COR16" s="190"/>
      <c r="COS16" s="194"/>
      <c r="COT16" s="470"/>
      <c r="COU16" s="190"/>
      <c r="COV16" s="190"/>
      <c r="COW16" s="190"/>
      <c r="COX16" s="190"/>
      <c r="COY16" s="190"/>
      <c r="COZ16" s="190"/>
      <c r="CPA16" s="190"/>
      <c r="CPB16" s="190"/>
      <c r="CPC16" s="190"/>
      <c r="CPD16" s="193"/>
      <c r="CPE16" s="804"/>
      <c r="CPF16" s="190"/>
      <c r="CPG16" s="190"/>
      <c r="CPH16" s="190"/>
      <c r="CPI16" s="194"/>
      <c r="CPJ16" s="470"/>
      <c r="CPK16" s="190"/>
      <c r="CPL16" s="190"/>
      <c r="CPM16" s="190"/>
      <c r="CPN16" s="190"/>
      <c r="CPO16" s="190"/>
      <c r="CPP16" s="190"/>
      <c r="CPQ16" s="190"/>
      <c r="CPR16" s="190"/>
      <c r="CPS16" s="190"/>
      <c r="CPT16" s="193"/>
      <c r="CPU16" s="804"/>
      <c r="CPV16" s="190"/>
      <c r="CPW16" s="190"/>
      <c r="CPX16" s="190"/>
      <c r="CPY16" s="194"/>
      <c r="CPZ16" s="470"/>
      <c r="CQA16" s="190"/>
      <c r="CQB16" s="190"/>
      <c r="CQC16" s="190"/>
      <c r="CQD16" s="190"/>
      <c r="CQE16" s="190"/>
      <c r="CQF16" s="190"/>
      <c r="CQG16" s="190"/>
      <c r="CQH16" s="190"/>
      <c r="CQI16" s="190"/>
      <c r="CQJ16" s="193"/>
      <c r="CQK16" s="804"/>
      <c r="CQL16" s="190"/>
      <c r="CQM16" s="190"/>
      <c r="CQN16" s="190"/>
      <c r="CQO16" s="194"/>
      <c r="CQP16" s="470"/>
      <c r="CQQ16" s="190"/>
      <c r="CQR16" s="190"/>
      <c r="CQS16" s="190"/>
      <c r="CQT16" s="190"/>
      <c r="CQU16" s="190"/>
      <c r="CQV16" s="190"/>
      <c r="CQW16" s="190"/>
      <c r="CQX16" s="190"/>
      <c r="CQY16" s="190"/>
      <c r="CQZ16" s="193"/>
      <c r="CRA16" s="804"/>
      <c r="CRB16" s="190"/>
      <c r="CRC16" s="190"/>
      <c r="CRD16" s="190"/>
      <c r="CRE16" s="194"/>
      <c r="CRF16" s="470"/>
      <c r="CRG16" s="190"/>
      <c r="CRH16" s="190"/>
      <c r="CRI16" s="190"/>
      <c r="CRJ16" s="190"/>
      <c r="CRK16" s="190"/>
      <c r="CRL16" s="190"/>
      <c r="CRM16" s="190"/>
      <c r="CRN16" s="190"/>
      <c r="CRO16" s="190"/>
      <c r="CRP16" s="193"/>
      <c r="CRQ16" s="804"/>
      <c r="CRR16" s="190"/>
      <c r="CRS16" s="190"/>
      <c r="CRT16" s="190"/>
      <c r="CRU16" s="194"/>
      <c r="CRV16" s="470"/>
      <c r="CRW16" s="190"/>
      <c r="CRX16" s="190"/>
      <c r="CRY16" s="190"/>
      <c r="CRZ16" s="190"/>
      <c r="CSA16" s="190"/>
      <c r="CSB16" s="190"/>
      <c r="CSC16" s="190"/>
      <c r="CSD16" s="190"/>
      <c r="CSE16" s="190"/>
      <c r="CSF16" s="193"/>
      <c r="CSG16" s="804"/>
      <c r="CSH16" s="190"/>
      <c r="CSI16" s="190"/>
      <c r="CSJ16" s="190"/>
      <c r="CSK16" s="194"/>
      <c r="CSL16" s="470"/>
      <c r="CSM16" s="190"/>
      <c r="CSN16" s="190"/>
      <c r="CSO16" s="190"/>
      <c r="CSP16" s="190"/>
      <c r="CSQ16" s="190"/>
      <c r="CSR16" s="190"/>
      <c r="CSS16" s="190"/>
      <c r="CST16" s="190"/>
      <c r="CSU16" s="190"/>
      <c r="CSV16" s="193"/>
      <c r="CSW16" s="804"/>
      <c r="CSX16" s="190"/>
      <c r="CSY16" s="190"/>
      <c r="CSZ16" s="190"/>
      <c r="CTA16" s="194"/>
      <c r="CTB16" s="470"/>
      <c r="CTC16" s="190"/>
      <c r="CTD16" s="190"/>
      <c r="CTE16" s="190"/>
      <c r="CTF16" s="190"/>
      <c r="CTG16" s="190"/>
      <c r="CTH16" s="190"/>
      <c r="CTI16" s="190"/>
      <c r="CTJ16" s="190"/>
      <c r="CTK16" s="190"/>
      <c r="CTL16" s="193"/>
      <c r="CTM16" s="804"/>
      <c r="CTN16" s="190"/>
      <c r="CTO16" s="190"/>
      <c r="CTP16" s="190"/>
      <c r="CTQ16" s="194"/>
      <c r="CTR16" s="470"/>
      <c r="CTS16" s="190"/>
      <c r="CTT16" s="190"/>
      <c r="CTU16" s="190"/>
      <c r="CTV16" s="190"/>
      <c r="CTW16" s="190"/>
      <c r="CTX16" s="190"/>
      <c r="CTY16" s="190"/>
      <c r="CTZ16" s="190"/>
      <c r="CUA16" s="190"/>
      <c r="CUB16" s="193"/>
      <c r="CUC16" s="804"/>
      <c r="CUD16" s="190"/>
      <c r="CUE16" s="190"/>
      <c r="CUF16" s="190"/>
      <c r="CUG16" s="194"/>
      <c r="CUH16" s="470"/>
      <c r="CUI16" s="190"/>
      <c r="CUJ16" s="190"/>
      <c r="CUK16" s="190"/>
      <c r="CUL16" s="190"/>
      <c r="CUM16" s="190"/>
      <c r="CUN16" s="190"/>
      <c r="CUO16" s="190"/>
      <c r="CUP16" s="190"/>
      <c r="CUQ16" s="190"/>
      <c r="CUR16" s="193"/>
      <c r="CUS16" s="804"/>
      <c r="CUT16" s="190"/>
      <c r="CUU16" s="190"/>
      <c r="CUV16" s="190"/>
      <c r="CUW16" s="194"/>
      <c r="CUX16" s="470"/>
      <c r="CUY16" s="190"/>
      <c r="CUZ16" s="190"/>
      <c r="CVA16" s="190"/>
      <c r="CVB16" s="190"/>
      <c r="CVC16" s="190"/>
      <c r="CVD16" s="190"/>
      <c r="CVE16" s="190"/>
      <c r="CVF16" s="190"/>
      <c r="CVG16" s="190"/>
      <c r="CVH16" s="193"/>
      <c r="CVI16" s="804"/>
      <c r="CVJ16" s="190"/>
      <c r="CVK16" s="190"/>
      <c r="CVL16" s="190"/>
      <c r="CVM16" s="194"/>
      <c r="CVN16" s="470"/>
      <c r="CVO16" s="190"/>
      <c r="CVP16" s="190"/>
      <c r="CVQ16" s="190"/>
      <c r="CVR16" s="190"/>
      <c r="CVS16" s="190"/>
      <c r="CVT16" s="190"/>
      <c r="CVU16" s="190"/>
      <c r="CVV16" s="190"/>
      <c r="CVW16" s="190"/>
      <c r="CVX16" s="193"/>
      <c r="CVY16" s="804"/>
      <c r="CVZ16" s="190"/>
      <c r="CWA16" s="190"/>
      <c r="CWB16" s="190"/>
      <c r="CWC16" s="194"/>
      <c r="CWD16" s="470"/>
      <c r="CWE16" s="190"/>
      <c r="CWF16" s="190"/>
      <c r="CWG16" s="190"/>
      <c r="CWH16" s="190"/>
      <c r="CWI16" s="190"/>
      <c r="CWJ16" s="190"/>
      <c r="CWK16" s="190"/>
      <c r="CWL16" s="190"/>
      <c r="CWM16" s="190"/>
      <c r="CWN16" s="193"/>
      <c r="CWO16" s="804"/>
      <c r="CWP16" s="190"/>
      <c r="CWQ16" s="190"/>
      <c r="CWR16" s="190"/>
      <c r="CWS16" s="194"/>
      <c r="CWT16" s="470"/>
      <c r="CWU16" s="190"/>
      <c r="CWV16" s="190"/>
      <c r="CWW16" s="190"/>
      <c r="CWX16" s="190"/>
      <c r="CWY16" s="190"/>
      <c r="CWZ16" s="190"/>
      <c r="CXA16" s="190"/>
      <c r="CXB16" s="190"/>
      <c r="CXC16" s="190"/>
      <c r="CXD16" s="193"/>
      <c r="CXE16" s="804"/>
      <c r="CXF16" s="190"/>
      <c r="CXG16" s="190"/>
      <c r="CXH16" s="190"/>
      <c r="CXI16" s="194"/>
      <c r="CXJ16" s="470"/>
      <c r="CXK16" s="190"/>
      <c r="CXL16" s="190"/>
      <c r="CXM16" s="190"/>
      <c r="CXN16" s="190"/>
      <c r="CXO16" s="190"/>
      <c r="CXP16" s="190"/>
      <c r="CXQ16" s="190"/>
      <c r="CXR16" s="190"/>
      <c r="CXS16" s="190"/>
      <c r="CXT16" s="193"/>
      <c r="CXU16" s="804"/>
      <c r="CXV16" s="190"/>
      <c r="CXW16" s="190"/>
      <c r="CXX16" s="190"/>
      <c r="CXY16" s="194"/>
      <c r="CXZ16" s="470"/>
      <c r="CYA16" s="190"/>
      <c r="CYB16" s="190"/>
      <c r="CYC16" s="190"/>
      <c r="CYD16" s="190"/>
      <c r="CYE16" s="190"/>
      <c r="CYF16" s="190"/>
      <c r="CYG16" s="190"/>
      <c r="CYH16" s="190"/>
      <c r="CYI16" s="190"/>
      <c r="CYJ16" s="193"/>
      <c r="CYK16" s="804"/>
      <c r="CYL16" s="190"/>
      <c r="CYM16" s="190"/>
      <c r="CYN16" s="190"/>
      <c r="CYO16" s="194"/>
      <c r="CYP16" s="470"/>
      <c r="CYQ16" s="190"/>
      <c r="CYR16" s="190"/>
      <c r="CYS16" s="190"/>
      <c r="CYT16" s="190"/>
      <c r="CYU16" s="190"/>
      <c r="CYV16" s="190"/>
      <c r="CYW16" s="190"/>
      <c r="CYX16" s="190"/>
      <c r="CYY16" s="190"/>
      <c r="CYZ16" s="193"/>
      <c r="CZA16" s="804"/>
      <c r="CZB16" s="190"/>
      <c r="CZC16" s="190"/>
      <c r="CZD16" s="190"/>
      <c r="CZE16" s="194"/>
      <c r="CZF16" s="470"/>
      <c r="CZG16" s="190"/>
      <c r="CZH16" s="190"/>
      <c r="CZI16" s="190"/>
      <c r="CZJ16" s="190"/>
      <c r="CZK16" s="190"/>
      <c r="CZL16" s="190"/>
      <c r="CZM16" s="190"/>
      <c r="CZN16" s="190"/>
      <c r="CZO16" s="190"/>
      <c r="CZP16" s="193"/>
      <c r="CZQ16" s="804"/>
      <c r="CZR16" s="190"/>
      <c r="CZS16" s="190"/>
      <c r="CZT16" s="190"/>
      <c r="CZU16" s="194"/>
      <c r="CZV16" s="470"/>
      <c r="CZW16" s="190"/>
      <c r="CZX16" s="190"/>
      <c r="CZY16" s="190"/>
      <c r="CZZ16" s="190"/>
      <c r="DAA16" s="190"/>
      <c r="DAB16" s="190"/>
      <c r="DAC16" s="190"/>
      <c r="DAD16" s="190"/>
      <c r="DAE16" s="190"/>
      <c r="DAF16" s="193"/>
      <c r="DAG16" s="804"/>
      <c r="DAH16" s="190"/>
      <c r="DAI16" s="190"/>
      <c r="DAJ16" s="190"/>
      <c r="DAK16" s="194"/>
      <c r="DAL16" s="470"/>
      <c r="DAM16" s="190"/>
      <c r="DAN16" s="190"/>
      <c r="DAO16" s="190"/>
      <c r="DAP16" s="190"/>
      <c r="DAQ16" s="190"/>
      <c r="DAR16" s="190"/>
      <c r="DAS16" s="190"/>
      <c r="DAT16" s="190"/>
      <c r="DAU16" s="190"/>
      <c r="DAV16" s="193"/>
      <c r="DAW16" s="804"/>
      <c r="DAX16" s="190"/>
      <c r="DAY16" s="190"/>
      <c r="DAZ16" s="190"/>
      <c r="DBA16" s="194"/>
      <c r="DBB16" s="470"/>
      <c r="DBC16" s="190"/>
      <c r="DBD16" s="190"/>
      <c r="DBE16" s="190"/>
      <c r="DBF16" s="190"/>
      <c r="DBG16" s="190"/>
      <c r="DBH16" s="190"/>
      <c r="DBI16" s="190"/>
      <c r="DBJ16" s="190"/>
      <c r="DBK16" s="190"/>
      <c r="DBL16" s="193"/>
      <c r="DBM16" s="804"/>
      <c r="DBN16" s="190"/>
      <c r="DBO16" s="190"/>
      <c r="DBP16" s="190"/>
      <c r="DBQ16" s="194"/>
      <c r="DBR16" s="470"/>
      <c r="DBS16" s="190"/>
      <c r="DBT16" s="190"/>
      <c r="DBU16" s="190"/>
      <c r="DBV16" s="190"/>
      <c r="DBW16" s="190"/>
      <c r="DBX16" s="190"/>
      <c r="DBY16" s="190"/>
      <c r="DBZ16" s="190"/>
      <c r="DCA16" s="190"/>
      <c r="DCB16" s="193"/>
      <c r="DCC16" s="804"/>
      <c r="DCD16" s="190"/>
      <c r="DCE16" s="190"/>
      <c r="DCF16" s="190"/>
      <c r="DCG16" s="194"/>
      <c r="DCH16" s="470"/>
      <c r="DCI16" s="190"/>
      <c r="DCJ16" s="190"/>
      <c r="DCK16" s="190"/>
      <c r="DCL16" s="190"/>
      <c r="DCM16" s="190"/>
      <c r="DCN16" s="190"/>
      <c r="DCO16" s="190"/>
      <c r="DCP16" s="190"/>
      <c r="DCQ16" s="190"/>
      <c r="DCR16" s="193"/>
      <c r="DCS16" s="804"/>
      <c r="DCT16" s="190"/>
      <c r="DCU16" s="190"/>
      <c r="DCV16" s="190"/>
      <c r="DCW16" s="194"/>
      <c r="DCX16" s="470"/>
      <c r="DCY16" s="190"/>
      <c r="DCZ16" s="190"/>
      <c r="DDA16" s="190"/>
      <c r="DDB16" s="190"/>
      <c r="DDC16" s="190"/>
      <c r="DDD16" s="190"/>
      <c r="DDE16" s="190"/>
      <c r="DDF16" s="190"/>
      <c r="DDG16" s="190"/>
      <c r="DDH16" s="193"/>
      <c r="DDI16" s="804"/>
      <c r="DDJ16" s="190"/>
      <c r="DDK16" s="190"/>
      <c r="DDL16" s="190"/>
      <c r="DDM16" s="194"/>
      <c r="DDN16" s="470"/>
      <c r="DDO16" s="190"/>
      <c r="DDP16" s="190"/>
      <c r="DDQ16" s="190"/>
      <c r="DDR16" s="190"/>
      <c r="DDS16" s="190"/>
      <c r="DDT16" s="190"/>
      <c r="DDU16" s="190"/>
      <c r="DDV16" s="190"/>
      <c r="DDW16" s="190"/>
      <c r="DDX16" s="193"/>
      <c r="DDY16" s="804"/>
      <c r="DDZ16" s="190"/>
      <c r="DEA16" s="190"/>
      <c r="DEB16" s="190"/>
      <c r="DEC16" s="194"/>
      <c r="DED16" s="470"/>
      <c r="DEE16" s="190"/>
      <c r="DEF16" s="190"/>
      <c r="DEG16" s="190"/>
      <c r="DEH16" s="190"/>
      <c r="DEI16" s="190"/>
      <c r="DEJ16" s="190"/>
      <c r="DEK16" s="190"/>
      <c r="DEL16" s="190"/>
      <c r="DEM16" s="190"/>
      <c r="DEN16" s="193"/>
      <c r="DEO16" s="804"/>
      <c r="DEP16" s="190"/>
      <c r="DEQ16" s="190"/>
      <c r="DER16" s="190"/>
      <c r="DES16" s="194"/>
      <c r="DET16" s="470"/>
      <c r="DEU16" s="190"/>
      <c r="DEV16" s="190"/>
      <c r="DEW16" s="190"/>
      <c r="DEX16" s="190"/>
      <c r="DEY16" s="190"/>
      <c r="DEZ16" s="190"/>
      <c r="DFA16" s="190"/>
      <c r="DFB16" s="190"/>
      <c r="DFC16" s="190"/>
      <c r="DFD16" s="193"/>
      <c r="DFE16" s="804"/>
      <c r="DFF16" s="190"/>
      <c r="DFG16" s="190"/>
      <c r="DFH16" s="190"/>
      <c r="DFI16" s="194"/>
      <c r="DFJ16" s="470"/>
      <c r="DFK16" s="190"/>
      <c r="DFL16" s="190"/>
      <c r="DFM16" s="190"/>
      <c r="DFN16" s="190"/>
      <c r="DFO16" s="190"/>
      <c r="DFP16" s="190"/>
      <c r="DFQ16" s="190"/>
      <c r="DFR16" s="190"/>
      <c r="DFS16" s="190"/>
      <c r="DFT16" s="193"/>
      <c r="DFU16" s="804"/>
      <c r="DFV16" s="190"/>
      <c r="DFW16" s="190"/>
      <c r="DFX16" s="190"/>
      <c r="DFY16" s="194"/>
      <c r="DFZ16" s="470"/>
      <c r="DGA16" s="190"/>
      <c r="DGB16" s="190"/>
      <c r="DGC16" s="190"/>
      <c r="DGD16" s="190"/>
      <c r="DGE16" s="190"/>
      <c r="DGF16" s="190"/>
      <c r="DGG16" s="190"/>
      <c r="DGH16" s="190"/>
      <c r="DGI16" s="190"/>
      <c r="DGJ16" s="193"/>
      <c r="DGK16" s="804"/>
      <c r="DGL16" s="190"/>
      <c r="DGM16" s="190"/>
      <c r="DGN16" s="190"/>
      <c r="DGO16" s="194"/>
      <c r="DGP16" s="470"/>
      <c r="DGQ16" s="190"/>
      <c r="DGR16" s="190"/>
      <c r="DGS16" s="190"/>
      <c r="DGT16" s="190"/>
      <c r="DGU16" s="190"/>
      <c r="DGV16" s="190"/>
      <c r="DGW16" s="190"/>
      <c r="DGX16" s="190"/>
      <c r="DGY16" s="190"/>
      <c r="DGZ16" s="193"/>
      <c r="DHA16" s="804"/>
      <c r="DHB16" s="190"/>
      <c r="DHC16" s="190"/>
      <c r="DHD16" s="190"/>
      <c r="DHE16" s="194"/>
      <c r="DHF16" s="470"/>
      <c r="DHG16" s="190"/>
      <c r="DHH16" s="190"/>
      <c r="DHI16" s="190"/>
      <c r="DHJ16" s="190"/>
      <c r="DHK16" s="190"/>
      <c r="DHL16" s="190"/>
      <c r="DHM16" s="190"/>
      <c r="DHN16" s="190"/>
      <c r="DHO16" s="190"/>
      <c r="DHP16" s="193"/>
      <c r="DHQ16" s="804"/>
      <c r="DHR16" s="190"/>
      <c r="DHS16" s="190"/>
      <c r="DHT16" s="190"/>
      <c r="DHU16" s="194"/>
      <c r="DHV16" s="470"/>
      <c r="DHW16" s="190"/>
      <c r="DHX16" s="190"/>
      <c r="DHY16" s="190"/>
      <c r="DHZ16" s="190"/>
      <c r="DIA16" s="190"/>
      <c r="DIB16" s="190"/>
      <c r="DIC16" s="190"/>
      <c r="DID16" s="190"/>
      <c r="DIE16" s="190"/>
      <c r="DIF16" s="193"/>
      <c r="DIG16" s="804"/>
      <c r="DIH16" s="190"/>
      <c r="DII16" s="190"/>
      <c r="DIJ16" s="190"/>
      <c r="DIK16" s="194"/>
      <c r="DIL16" s="470"/>
      <c r="DIM16" s="190"/>
      <c r="DIN16" s="190"/>
      <c r="DIO16" s="190"/>
      <c r="DIP16" s="190"/>
      <c r="DIQ16" s="190"/>
      <c r="DIR16" s="190"/>
      <c r="DIS16" s="190"/>
      <c r="DIT16" s="190"/>
      <c r="DIU16" s="190"/>
      <c r="DIV16" s="193"/>
      <c r="DIW16" s="804"/>
      <c r="DIX16" s="190"/>
      <c r="DIY16" s="190"/>
      <c r="DIZ16" s="190"/>
      <c r="DJA16" s="194"/>
      <c r="DJB16" s="470"/>
      <c r="DJC16" s="190"/>
      <c r="DJD16" s="190"/>
      <c r="DJE16" s="190"/>
      <c r="DJF16" s="190"/>
      <c r="DJG16" s="190"/>
      <c r="DJH16" s="190"/>
      <c r="DJI16" s="190"/>
      <c r="DJJ16" s="190"/>
      <c r="DJK16" s="190"/>
      <c r="DJL16" s="193"/>
      <c r="DJM16" s="804"/>
      <c r="DJN16" s="190"/>
      <c r="DJO16" s="190"/>
      <c r="DJP16" s="190"/>
      <c r="DJQ16" s="194"/>
      <c r="DJR16" s="470"/>
      <c r="DJS16" s="190"/>
      <c r="DJT16" s="190"/>
      <c r="DJU16" s="190"/>
      <c r="DJV16" s="190"/>
      <c r="DJW16" s="190"/>
      <c r="DJX16" s="190"/>
      <c r="DJY16" s="190"/>
      <c r="DJZ16" s="190"/>
      <c r="DKA16" s="190"/>
      <c r="DKB16" s="193"/>
      <c r="DKC16" s="804"/>
      <c r="DKD16" s="190"/>
      <c r="DKE16" s="190"/>
      <c r="DKF16" s="190"/>
      <c r="DKG16" s="194"/>
      <c r="DKH16" s="470"/>
      <c r="DKI16" s="190"/>
      <c r="DKJ16" s="190"/>
      <c r="DKK16" s="190"/>
      <c r="DKL16" s="190"/>
      <c r="DKM16" s="190"/>
      <c r="DKN16" s="190"/>
      <c r="DKO16" s="190"/>
      <c r="DKP16" s="190"/>
      <c r="DKQ16" s="190"/>
      <c r="DKR16" s="193"/>
      <c r="DKS16" s="804"/>
      <c r="DKT16" s="190"/>
      <c r="DKU16" s="190"/>
      <c r="DKV16" s="190"/>
      <c r="DKW16" s="194"/>
      <c r="DKX16" s="470"/>
      <c r="DKY16" s="190"/>
      <c r="DKZ16" s="190"/>
      <c r="DLA16" s="190"/>
      <c r="DLB16" s="190"/>
      <c r="DLC16" s="190"/>
      <c r="DLD16" s="190"/>
      <c r="DLE16" s="190"/>
      <c r="DLF16" s="190"/>
      <c r="DLG16" s="190"/>
      <c r="DLH16" s="193"/>
      <c r="DLI16" s="804"/>
      <c r="DLJ16" s="190"/>
      <c r="DLK16" s="190"/>
      <c r="DLL16" s="190"/>
      <c r="DLM16" s="194"/>
      <c r="DLN16" s="470"/>
      <c r="DLO16" s="190"/>
      <c r="DLP16" s="190"/>
      <c r="DLQ16" s="190"/>
      <c r="DLR16" s="190"/>
      <c r="DLS16" s="190"/>
      <c r="DLT16" s="190"/>
      <c r="DLU16" s="190"/>
      <c r="DLV16" s="190"/>
      <c r="DLW16" s="190"/>
      <c r="DLX16" s="193"/>
      <c r="DLY16" s="804"/>
      <c r="DLZ16" s="190"/>
      <c r="DMA16" s="190"/>
      <c r="DMB16" s="190"/>
      <c r="DMC16" s="194"/>
      <c r="DMD16" s="470"/>
      <c r="DME16" s="190"/>
      <c r="DMF16" s="190"/>
      <c r="DMG16" s="190"/>
      <c r="DMH16" s="190"/>
      <c r="DMI16" s="190"/>
      <c r="DMJ16" s="190"/>
      <c r="DMK16" s="190"/>
      <c r="DML16" s="190"/>
      <c r="DMM16" s="190"/>
      <c r="DMN16" s="193"/>
      <c r="DMO16" s="804"/>
      <c r="DMP16" s="190"/>
      <c r="DMQ16" s="190"/>
      <c r="DMR16" s="190"/>
      <c r="DMS16" s="194"/>
      <c r="DMT16" s="470"/>
      <c r="DMU16" s="190"/>
      <c r="DMV16" s="190"/>
      <c r="DMW16" s="190"/>
      <c r="DMX16" s="190"/>
      <c r="DMY16" s="190"/>
      <c r="DMZ16" s="190"/>
      <c r="DNA16" s="190"/>
      <c r="DNB16" s="190"/>
      <c r="DNC16" s="190"/>
      <c r="DND16" s="193"/>
      <c r="DNE16" s="804"/>
      <c r="DNF16" s="190"/>
      <c r="DNG16" s="190"/>
      <c r="DNH16" s="190"/>
      <c r="DNI16" s="194"/>
      <c r="DNJ16" s="470"/>
      <c r="DNK16" s="190"/>
      <c r="DNL16" s="190"/>
      <c r="DNM16" s="190"/>
      <c r="DNN16" s="190"/>
      <c r="DNO16" s="190"/>
      <c r="DNP16" s="190"/>
      <c r="DNQ16" s="190"/>
      <c r="DNR16" s="190"/>
      <c r="DNS16" s="190"/>
      <c r="DNT16" s="193"/>
      <c r="DNU16" s="804"/>
      <c r="DNV16" s="190"/>
      <c r="DNW16" s="190"/>
      <c r="DNX16" s="190"/>
      <c r="DNY16" s="194"/>
      <c r="DNZ16" s="470"/>
      <c r="DOA16" s="190"/>
      <c r="DOB16" s="190"/>
      <c r="DOC16" s="190"/>
      <c r="DOD16" s="190"/>
      <c r="DOE16" s="190"/>
      <c r="DOF16" s="190"/>
      <c r="DOG16" s="190"/>
      <c r="DOH16" s="190"/>
      <c r="DOI16" s="190"/>
      <c r="DOJ16" s="193"/>
      <c r="DOK16" s="804"/>
      <c r="DOL16" s="190"/>
      <c r="DOM16" s="190"/>
      <c r="DON16" s="190"/>
      <c r="DOO16" s="194"/>
      <c r="DOP16" s="470"/>
      <c r="DOQ16" s="190"/>
      <c r="DOR16" s="190"/>
      <c r="DOS16" s="190"/>
      <c r="DOT16" s="190"/>
      <c r="DOU16" s="190"/>
      <c r="DOV16" s="190"/>
      <c r="DOW16" s="190"/>
      <c r="DOX16" s="190"/>
      <c r="DOY16" s="190"/>
      <c r="DOZ16" s="193"/>
      <c r="DPA16" s="804"/>
      <c r="DPB16" s="190"/>
      <c r="DPC16" s="190"/>
      <c r="DPD16" s="190"/>
      <c r="DPE16" s="194"/>
      <c r="DPF16" s="470"/>
      <c r="DPG16" s="190"/>
      <c r="DPH16" s="190"/>
      <c r="DPI16" s="190"/>
      <c r="DPJ16" s="190"/>
      <c r="DPK16" s="190"/>
      <c r="DPL16" s="190"/>
      <c r="DPM16" s="190"/>
      <c r="DPN16" s="190"/>
      <c r="DPO16" s="190"/>
      <c r="DPP16" s="193"/>
      <c r="DPQ16" s="804"/>
      <c r="DPR16" s="190"/>
      <c r="DPS16" s="190"/>
      <c r="DPT16" s="190"/>
      <c r="DPU16" s="194"/>
      <c r="DPV16" s="470"/>
      <c r="DPW16" s="190"/>
      <c r="DPX16" s="190"/>
      <c r="DPY16" s="190"/>
      <c r="DPZ16" s="190"/>
      <c r="DQA16" s="190"/>
      <c r="DQB16" s="190"/>
      <c r="DQC16" s="190"/>
      <c r="DQD16" s="190"/>
      <c r="DQE16" s="190"/>
      <c r="DQF16" s="193"/>
      <c r="DQG16" s="804"/>
      <c r="DQH16" s="190"/>
      <c r="DQI16" s="190"/>
      <c r="DQJ16" s="190"/>
      <c r="DQK16" s="194"/>
      <c r="DQL16" s="470"/>
      <c r="DQM16" s="190"/>
      <c r="DQN16" s="190"/>
      <c r="DQO16" s="190"/>
      <c r="DQP16" s="190"/>
      <c r="DQQ16" s="190"/>
      <c r="DQR16" s="190"/>
      <c r="DQS16" s="190"/>
      <c r="DQT16" s="190"/>
      <c r="DQU16" s="190"/>
      <c r="DQV16" s="193"/>
      <c r="DQW16" s="804"/>
      <c r="DQX16" s="190"/>
      <c r="DQY16" s="190"/>
      <c r="DQZ16" s="190"/>
      <c r="DRA16" s="194"/>
      <c r="DRB16" s="470"/>
      <c r="DRC16" s="190"/>
      <c r="DRD16" s="190"/>
      <c r="DRE16" s="190"/>
      <c r="DRF16" s="190"/>
      <c r="DRG16" s="190"/>
      <c r="DRH16" s="190"/>
      <c r="DRI16" s="190"/>
      <c r="DRJ16" s="190"/>
      <c r="DRK16" s="190"/>
      <c r="DRL16" s="193"/>
      <c r="DRM16" s="804"/>
      <c r="DRN16" s="190"/>
      <c r="DRO16" s="190"/>
      <c r="DRP16" s="190"/>
      <c r="DRQ16" s="194"/>
      <c r="DRR16" s="470"/>
      <c r="DRS16" s="190"/>
      <c r="DRT16" s="190"/>
      <c r="DRU16" s="190"/>
      <c r="DRV16" s="190"/>
      <c r="DRW16" s="190"/>
      <c r="DRX16" s="190"/>
      <c r="DRY16" s="190"/>
      <c r="DRZ16" s="190"/>
      <c r="DSA16" s="190"/>
      <c r="DSB16" s="193"/>
      <c r="DSC16" s="804"/>
      <c r="DSD16" s="190"/>
      <c r="DSE16" s="190"/>
      <c r="DSF16" s="190"/>
      <c r="DSG16" s="194"/>
      <c r="DSH16" s="470"/>
      <c r="DSI16" s="190"/>
      <c r="DSJ16" s="190"/>
      <c r="DSK16" s="190"/>
      <c r="DSL16" s="190"/>
      <c r="DSM16" s="190"/>
      <c r="DSN16" s="190"/>
      <c r="DSO16" s="190"/>
      <c r="DSP16" s="190"/>
      <c r="DSQ16" s="190"/>
      <c r="DSR16" s="193"/>
      <c r="DSS16" s="804"/>
      <c r="DST16" s="190"/>
      <c r="DSU16" s="190"/>
      <c r="DSV16" s="190"/>
      <c r="DSW16" s="194"/>
      <c r="DSX16" s="470"/>
      <c r="DSY16" s="190"/>
      <c r="DSZ16" s="190"/>
      <c r="DTA16" s="190"/>
      <c r="DTB16" s="190"/>
      <c r="DTC16" s="190"/>
      <c r="DTD16" s="190"/>
      <c r="DTE16" s="190"/>
      <c r="DTF16" s="190"/>
      <c r="DTG16" s="190"/>
      <c r="DTH16" s="193"/>
      <c r="DTI16" s="804"/>
      <c r="DTJ16" s="190"/>
      <c r="DTK16" s="190"/>
      <c r="DTL16" s="190"/>
      <c r="DTM16" s="194"/>
      <c r="DTN16" s="470"/>
      <c r="DTO16" s="190"/>
      <c r="DTP16" s="190"/>
      <c r="DTQ16" s="190"/>
      <c r="DTR16" s="190"/>
      <c r="DTS16" s="190"/>
      <c r="DTT16" s="190"/>
      <c r="DTU16" s="190"/>
      <c r="DTV16" s="190"/>
      <c r="DTW16" s="190"/>
      <c r="DTX16" s="193"/>
      <c r="DTY16" s="804"/>
      <c r="DTZ16" s="190"/>
      <c r="DUA16" s="190"/>
      <c r="DUB16" s="190"/>
      <c r="DUC16" s="194"/>
      <c r="DUD16" s="470"/>
      <c r="DUE16" s="190"/>
      <c r="DUF16" s="190"/>
      <c r="DUG16" s="190"/>
      <c r="DUH16" s="190"/>
      <c r="DUI16" s="190"/>
      <c r="DUJ16" s="190"/>
      <c r="DUK16" s="190"/>
      <c r="DUL16" s="190"/>
      <c r="DUM16" s="190"/>
      <c r="DUN16" s="193"/>
      <c r="DUO16" s="804"/>
      <c r="DUP16" s="190"/>
      <c r="DUQ16" s="190"/>
      <c r="DUR16" s="190"/>
      <c r="DUS16" s="194"/>
      <c r="DUT16" s="470"/>
      <c r="DUU16" s="190"/>
      <c r="DUV16" s="190"/>
      <c r="DUW16" s="190"/>
      <c r="DUX16" s="190"/>
      <c r="DUY16" s="190"/>
      <c r="DUZ16" s="190"/>
      <c r="DVA16" s="190"/>
      <c r="DVB16" s="190"/>
      <c r="DVC16" s="190"/>
      <c r="DVD16" s="193"/>
      <c r="DVE16" s="804"/>
      <c r="DVF16" s="190"/>
      <c r="DVG16" s="190"/>
      <c r="DVH16" s="190"/>
      <c r="DVI16" s="194"/>
      <c r="DVJ16" s="470"/>
      <c r="DVK16" s="190"/>
      <c r="DVL16" s="190"/>
      <c r="DVM16" s="190"/>
      <c r="DVN16" s="190"/>
      <c r="DVO16" s="190"/>
      <c r="DVP16" s="190"/>
      <c r="DVQ16" s="190"/>
      <c r="DVR16" s="190"/>
      <c r="DVS16" s="190"/>
      <c r="DVT16" s="193"/>
      <c r="DVU16" s="804"/>
      <c r="DVV16" s="190"/>
      <c r="DVW16" s="190"/>
      <c r="DVX16" s="190"/>
      <c r="DVY16" s="194"/>
      <c r="DVZ16" s="470"/>
      <c r="DWA16" s="190"/>
      <c r="DWB16" s="190"/>
      <c r="DWC16" s="190"/>
      <c r="DWD16" s="190"/>
      <c r="DWE16" s="190"/>
      <c r="DWF16" s="190"/>
      <c r="DWG16" s="190"/>
      <c r="DWH16" s="190"/>
      <c r="DWI16" s="190"/>
      <c r="DWJ16" s="193"/>
      <c r="DWK16" s="804"/>
      <c r="DWL16" s="190"/>
      <c r="DWM16" s="190"/>
      <c r="DWN16" s="190"/>
      <c r="DWO16" s="194"/>
      <c r="DWP16" s="470"/>
      <c r="DWQ16" s="190"/>
      <c r="DWR16" s="190"/>
      <c r="DWS16" s="190"/>
      <c r="DWT16" s="190"/>
      <c r="DWU16" s="190"/>
      <c r="DWV16" s="190"/>
      <c r="DWW16" s="190"/>
      <c r="DWX16" s="190"/>
      <c r="DWY16" s="190"/>
      <c r="DWZ16" s="193"/>
      <c r="DXA16" s="804"/>
      <c r="DXB16" s="190"/>
      <c r="DXC16" s="190"/>
      <c r="DXD16" s="190"/>
      <c r="DXE16" s="194"/>
      <c r="DXF16" s="470"/>
      <c r="DXG16" s="190"/>
      <c r="DXH16" s="190"/>
      <c r="DXI16" s="190"/>
      <c r="DXJ16" s="190"/>
      <c r="DXK16" s="190"/>
      <c r="DXL16" s="190"/>
      <c r="DXM16" s="190"/>
      <c r="DXN16" s="190"/>
      <c r="DXO16" s="190"/>
      <c r="DXP16" s="193"/>
      <c r="DXQ16" s="804"/>
      <c r="DXR16" s="190"/>
      <c r="DXS16" s="190"/>
      <c r="DXT16" s="190"/>
      <c r="DXU16" s="194"/>
      <c r="DXV16" s="470"/>
      <c r="DXW16" s="190"/>
      <c r="DXX16" s="190"/>
      <c r="DXY16" s="190"/>
      <c r="DXZ16" s="190"/>
      <c r="DYA16" s="190"/>
      <c r="DYB16" s="190"/>
      <c r="DYC16" s="190"/>
      <c r="DYD16" s="190"/>
      <c r="DYE16" s="190"/>
      <c r="DYF16" s="193"/>
      <c r="DYG16" s="804"/>
      <c r="DYH16" s="190"/>
      <c r="DYI16" s="190"/>
      <c r="DYJ16" s="190"/>
      <c r="DYK16" s="194"/>
      <c r="DYL16" s="470"/>
      <c r="DYM16" s="190"/>
      <c r="DYN16" s="190"/>
      <c r="DYO16" s="190"/>
      <c r="DYP16" s="190"/>
      <c r="DYQ16" s="190"/>
      <c r="DYR16" s="190"/>
      <c r="DYS16" s="190"/>
      <c r="DYT16" s="190"/>
      <c r="DYU16" s="190"/>
      <c r="DYV16" s="193"/>
      <c r="DYW16" s="804"/>
      <c r="DYX16" s="190"/>
      <c r="DYY16" s="190"/>
      <c r="DYZ16" s="190"/>
      <c r="DZA16" s="194"/>
      <c r="DZB16" s="470"/>
      <c r="DZC16" s="190"/>
      <c r="DZD16" s="190"/>
      <c r="DZE16" s="190"/>
      <c r="DZF16" s="190"/>
      <c r="DZG16" s="190"/>
      <c r="DZH16" s="190"/>
      <c r="DZI16" s="190"/>
      <c r="DZJ16" s="190"/>
      <c r="DZK16" s="190"/>
      <c r="DZL16" s="193"/>
      <c r="DZM16" s="804"/>
      <c r="DZN16" s="190"/>
      <c r="DZO16" s="190"/>
      <c r="DZP16" s="190"/>
      <c r="DZQ16" s="194"/>
      <c r="DZR16" s="470"/>
      <c r="DZS16" s="190"/>
      <c r="DZT16" s="190"/>
      <c r="DZU16" s="190"/>
      <c r="DZV16" s="190"/>
      <c r="DZW16" s="190"/>
      <c r="DZX16" s="190"/>
      <c r="DZY16" s="190"/>
      <c r="DZZ16" s="190"/>
      <c r="EAA16" s="190"/>
      <c r="EAB16" s="193"/>
      <c r="EAC16" s="804"/>
      <c r="EAD16" s="190"/>
      <c r="EAE16" s="190"/>
      <c r="EAF16" s="190"/>
      <c r="EAG16" s="194"/>
      <c r="EAH16" s="470"/>
      <c r="EAI16" s="190"/>
      <c r="EAJ16" s="190"/>
      <c r="EAK16" s="190"/>
      <c r="EAL16" s="190"/>
      <c r="EAM16" s="190"/>
      <c r="EAN16" s="190"/>
      <c r="EAO16" s="190"/>
      <c r="EAP16" s="190"/>
      <c r="EAQ16" s="190"/>
      <c r="EAR16" s="193"/>
      <c r="EAS16" s="804"/>
      <c r="EAT16" s="190"/>
      <c r="EAU16" s="190"/>
      <c r="EAV16" s="190"/>
      <c r="EAW16" s="194"/>
      <c r="EAX16" s="470"/>
      <c r="EAY16" s="190"/>
      <c r="EAZ16" s="190"/>
      <c r="EBA16" s="190"/>
      <c r="EBB16" s="190"/>
      <c r="EBC16" s="190"/>
      <c r="EBD16" s="190"/>
      <c r="EBE16" s="190"/>
      <c r="EBF16" s="190"/>
      <c r="EBG16" s="190"/>
      <c r="EBH16" s="193"/>
      <c r="EBI16" s="804"/>
      <c r="EBJ16" s="190"/>
      <c r="EBK16" s="190"/>
      <c r="EBL16" s="190"/>
      <c r="EBM16" s="194"/>
      <c r="EBN16" s="470"/>
      <c r="EBO16" s="190"/>
      <c r="EBP16" s="190"/>
      <c r="EBQ16" s="190"/>
      <c r="EBR16" s="190"/>
      <c r="EBS16" s="190"/>
      <c r="EBT16" s="190"/>
      <c r="EBU16" s="190"/>
      <c r="EBV16" s="190"/>
      <c r="EBW16" s="190"/>
      <c r="EBX16" s="193"/>
      <c r="EBY16" s="804"/>
      <c r="EBZ16" s="190"/>
      <c r="ECA16" s="190"/>
      <c r="ECB16" s="190"/>
      <c r="ECC16" s="194"/>
      <c r="ECD16" s="470"/>
      <c r="ECE16" s="190"/>
      <c r="ECF16" s="190"/>
      <c r="ECG16" s="190"/>
      <c r="ECH16" s="190"/>
      <c r="ECI16" s="190"/>
      <c r="ECJ16" s="190"/>
      <c r="ECK16" s="190"/>
      <c r="ECL16" s="190"/>
      <c r="ECM16" s="190"/>
      <c r="ECN16" s="193"/>
      <c r="ECO16" s="804"/>
      <c r="ECP16" s="190"/>
      <c r="ECQ16" s="190"/>
      <c r="ECR16" s="190"/>
      <c r="ECS16" s="194"/>
      <c r="ECT16" s="470"/>
      <c r="ECU16" s="190"/>
      <c r="ECV16" s="190"/>
      <c r="ECW16" s="190"/>
      <c r="ECX16" s="190"/>
      <c r="ECY16" s="190"/>
      <c r="ECZ16" s="190"/>
      <c r="EDA16" s="190"/>
      <c r="EDB16" s="190"/>
      <c r="EDC16" s="190"/>
      <c r="EDD16" s="193"/>
      <c r="EDE16" s="804"/>
      <c r="EDF16" s="190"/>
      <c r="EDG16" s="190"/>
      <c r="EDH16" s="190"/>
      <c r="EDI16" s="194"/>
      <c r="EDJ16" s="470"/>
      <c r="EDK16" s="190"/>
      <c r="EDL16" s="190"/>
      <c r="EDM16" s="190"/>
      <c r="EDN16" s="190"/>
      <c r="EDO16" s="190"/>
      <c r="EDP16" s="190"/>
      <c r="EDQ16" s="190"/>
      <c r="EDR16" s="190"/>
      <c r="EDS16" s="190"/>
      <c r="EDT16" s="193"/>
      <c r="EDU16" s="804"/>
      <c r="EDV16" s="190"/>
      <c r="EDW16" s="190"/>
      <c r="EDX16" s="190"/>
      <c r="EDY16" s="194"/>
      <c r="EDZ16" s="470"/>
      <c r="EEA16" s="190"/>
      <c r="EEB16" s="190"/>
      <c r="EEC16" s="190"/>
      <c r="EED16" s="190"/>
      <c r="EEE16" s="190"/>
      <c r="EEF16" s="190"/>
      <c r="EEG16" s="190"/>
      <c r="EEH16" s="190"/>
      <c r="EEI16" s="190"/>
      <c r="EEJ16" s="193"/>
      <c r="EEK16" s="804"/>
      <c r="EEL16" s="190"/>
      <c r="EEM16" s="190"/>
      <c r="EEN16" s="190"/>
      <c r="EEO16" s="194"/>
      <c r="EEP16" s="470"/>
      <c r="EEQ16" s="190"/>
      <c r="EER16" s="190"/>
      <c r="EES16" s="190"/>
      <c r="EET16" s="190"/>
      <c r="EEU16" s="190"/>
      <c r="EEV16" s="190"/>
      <c r="EEW16" s="190"/>
      <c r="EEX16" s="190"/>
      <c r="EEY16" s="190"/>
      <c r="EEZ16" s="193"/>
      <c r="EFA16" s="804"/>
      <c r="EFB16" s="190"/>
      <c r="EFC16" s="190"/>
      <c r="EFD16" s="190"/>
      <c r="EFE16" s="194"/>
      <c r="EFF16" s="470"/>
      <c r="EFG16" s="190"/>
      <c r="EFH16" s="190"/>
      <c r="EFI16" s="190"/>
      <c r="EFJ16" s="190"/>
      <c r="EFK16" s="190"/>
      <c r="EFL16" s="190"/>
      <c r="EFM16" s="190"/>
      <c r="EFN16" s="190"/>
      <c r="EFO16" s="190"/>
      <c r="EFP16" s="193"/>
      <c r="EFQ16" s="804"/>
      <c r="EFR16" s="190"/>
      <c r="EFS16" s="190"/>
      <c r="EFT16" s="190"/>
      <c r="EFU16" s="194"/>
      <c r="EFV16" s="470"/>
      <c r="EFW16" s="190"/>
      <c r="EFX16" s="190"/>
      <c r="EFY16" s="190"/>
      <c r="EFZ16" s="190"/>
      <c r="EGA16" s="190"/>
      <c r="EGB16" s="190"/>
      <c r="EGC16" s="190"/>
      <c r="EGD16" s="190"/>
      <c r="EGE16" s="190"/>
      <c r="EGF16" s="193"/>
      <c r="EGG16" s="804"/>
      <c r="EGH16" s="190"/>
      <c r="EGI16" s="190"/>
      <c r="EGJ16" s="190"/>
      <c r="EGK16" s="194"/>
      <c r="EGL16" s="470"/>
      <c r="EGM16" s="190"/>
      <c r="EGN16" s="190"/>
      <c r="EGO16" s="190"/>
      <c r="EGP16" s="190"/>
      <c r="EGQ16" s="190"/>
      <c r="EGR16" s="190"/>
      <c r="EGS16" s="190"/>
      <c r="EGT16" s="190"/>
      <c r="EGU16" s="190"/>
      <c r="EGV16" s="193"/>
      <c r="EGW16" s="804"/>
      <c r="EGX16" s="190"/>
      <c r="EGY16" s="190"/>
      <c r="EGZ16" s="190"/>
      <c r="EHA16" s="194"/>
      <c r="EHB16" s="470"/>
      <c r="EHC16" s="190"/>
      <c r="EHD16" s="190"/>
      <c r="EHE16" s="190"/>
      <c r="EHF16" s="190"/>
      <c r="EHG16" s="190"/>
      <c r="EHH16" s="190"/>
      <c r="EHI16" s="190"/>
      <c r="EHJ16" s="190"/>
      <c r="EHK16" s="190"/>
      <c r="EHL16" s="193"/>
      <c r="EHM16" s="804"/>
      <c r="EHN16" s="190"/>
      <c r="EHO16" s="190"/>
      <c r="EHP16" s="190"/>
      <c r="EHQ16" s="194"/>
      <c r="EHR16" s="470"/>
      <c r="EHS16" s="190"/>
      <c r="EHT16" s="190"/>
      <c r="EHU16" s="190"/>
      <c r="EHV16" s="190"/>
      <c r="EHW16" s="190"/>
      <c r="EHX16" s="190"/>
      <c r="EHY16" s="190"/>
      <c r="EHZ16" s="190"/>
      <c r="EIA16" s="190"/>
      <c r="EIB16" s="193"/>
      <c r="EIC16" s="804"/>
      <c r="EID16" s="190"/>
      <c r="EIE16" s="190"/>
      <c r="EIF16" s="190"/>
      <c r="EIG16" s="194"/>
      <c r="EIH16" s="470"/>
      <c r="EII16" s="190"/>
      <c r="EIJ16" s="190"/>
      <c r="EIK16" s="190"/>
      <c r="EIL16" s="190"/>
      <c r="EIM16" s="190"/>
      <c r="EIN16" s="190"/>
      <c r="EIO16" s="190"/>
      <c r="EIP16" s="190"/>
      <c r="EIQ16" s="190"/>
      <c r="EIR16" s="193"/>
      <c r="EIS16" s="804"/>
      <c r="EIT16" s="190"/>
      <c r="EIU16" s="190"/>
      <c r="EIV16" s="190"/>
      <c r="EIW16" s="194"/>
      <c r="EIX16" s="470"/>
      <c r="EIY16" s="190"/>
      <c r="EIZ16" s="190"/>
      <c r="EJA16" s="190"/>
      <c r="EJB16" s="190"/>
      <c r="EJC16" s="190"/>
      <c r="EJD16" s="190"/>
      <c r="EJE16" s="190"/>
      <c r="EJF16" s="190"/>
      <c r="EJG16" s="190"/>
      <c r="EJH16" s="193"/>
      <c r="EJI16" s="804"/>
      <c r="EJJ16" s="190"/>
      <c r="EJK16" s="190"/>
      <c r="EJL16" s="190"/>
      <c r="EJM16" s="194"/>
      <c r="EJN16" s="470"/>
      <c r="EJO16" s="190"/>
      <c r="EJP16" s="190"/>
      <c r="EJQ16" s="190"/>
      <c r="EJR16" s="190"/>
      <c r="EJS16" s="190"/>
      <c r="EJT16" s="190"/>
      <c r="EJU16" s="190"/>
      <c r="EJV16" s="190"/>
      <c r="EJW16" s="190"/>
      <c r="EJX16" s="193"/>
      <c r="EJY16" s="804"/>
      <c r="EJZ16" s="190"/>
      <c r="EKA16" s="190"/>
      <c r="EKB16" s="190"/>
      <c r="EKC16" s="194"/>
      <c r="EKD16" s="470"/>
      <c r="EKE16" s="190"/>
      <c r="EKF16" s="190"/>
      <c r="EKG16" s="190"/>
      <c r="EKH16" s="190"/>
      <c r="EKI16" s="190"/>
      <c r="EKJ16" s="190"/>
      <c r="EKK16" s="190"/>
      <c r="EKL16" s="190"/>
      <c r="EKM16" s="190"/>
      <c r="EKN16" s="193"/>
      <c r="EKO16" s="804"/>
      <c r="EKP16" s="190"/>
      <c r="EKQ16" s="190"/>
      <c r="EKR16" s="190"/>
      <c r="EKS16" s="194"/>
      <c r="EKT16" s="470"/>
      <c r="EKU16" s="190"/>
      <c r="EKV16" s="190"/>
      <c r="EKW16" s="190"/>
      <c r="EKX16" s="190"/>
      <c r="EKY16" s="190"/>
      <c r="EKZ16" s="190"/>
      <c r="ELA16" s="190"/>
      <c r="ELB16" s="190"/>
      <c r="ELC16" s="190"/>
      <c r="ELD16" s="193"/>
      <c r="ELE16" s="804"/>
      <c r="ELF16" s="190"/>
      <c r="ELG16" s="190"/>
      <c r="ELH16" s="190"/>
      <c r="ELI16" s="194"/>
      <c r="ELJ16" s="470"/>
      <c r="ELK16" s="190"/>
      <c r="ELL16" s="190"/>
      <c r="ELM16" s="190"/>
      <c r="ELN16" s="190"/>
      <c r="ELO16" s="190"/>
      <c r="ELP16" s="190"/>
      <c r="ELQ16" s="190"/>
      <c r="ELR16" s="190"/>
      <c r="ELS16" s="190"/>
      <c r="ELT16" s="193"/>
      <c r="ELU16" s="804"/>
      <c r="ELV16" s="190"/>
      <c r="ELW16" s="190"/>
      <c r="ELX16" s="190"/>
      <c r="ELY16" s="194"/>
      <c r="ELZ16" s="470"/>
      <c r="EMA16" s="190"/>
      <c r="EMB16" s="190"/>
      <c r="EMC16" s="190"/>
      <c r="EMD16" s="190"/>
      <c r="EME16" s="190"/>
      <c r="EMF16" s="190"/>
      <c r="EMG16" s="190"/>
      <c r="EMH16" s="190"/>
      <c r="EMI16" s="190"/>
      <c r="EMJ16" s="193"/>
      <c r="EMK16" s="804"/>
      <c r="EML16" s="190"/>
      <c r="EMM16" s="190"/>
      <c r="EMN16" s="190"/>
      <c r="EMO16" s="194"/>
      <c r="EMP16" s="470"/>
      <c r="EMQ16" s="190"/>
      <c r="EMR16" s="190"/>
      <c r="EMS16" s="190"/>
      <c r="EMT16" s="190"/>
      <c r="EMU16" s="190"/>
      <c r="EMV16" s="190"/>
      <c r="EMW16" s="190"/>
      <c r="EMX16" s="190"/>
      <c r="EMY16" s="190"/>
      <c r="EMZ16" s="193"/>
      <c r="ENA16" s="804"/>
      <c r="ENB16" s="190"/>
      <c r="ENC16" s="190"/>
      <c r="END16" s="190"/>
      <c r="ENE16" s="194"/>
      <c r="ENF16" s="470"/>
      <c r="ENG16" s="190"/>
      <c r="ENH16" s="190"/>
      <c r="ENI16" s="190"/>
      <c r="ENJ16" s="190"/>
      <c r="ENK16" s="190"/>
      <c r="ENL16" s="190"/>
      <c r="ENM16" s="190"/>
      <c r="ENN16" s="190"/>
      <c r="ENO16" s="190"/>
      <c r="ENP16" s="193"/>
      <c r="ENQ16" s="804"/>
      <c r="ENR16" s="190"/>
      <c r="ENS16" s="190"/>
      <c r="ENT16" s="190"/>
      <c r="ENU16" s="194"/>
      <c r="ENV16" s="470"/>
      <c r="ENW16" s="190"/>
      <c r="ENX16" s="190"/>
      <c r="ENY16" s="190"/>
      <c r="ENZ16" s="190"/>
      <c r="EOA16" s="190"/>
      <c r="EOB16" s="190"/>
      <c r="EOC16" s="190"/>
      <c r="EOD16" s="190"/>
      <c r="EOE16" s="190"/>
      <c r="EOF16" s="193"/>
      <c r="EOG16" s="804"/>
      <c r="EOH16" s="190"/>
      <c r="EOI16" s="190"/>
      <c r="EOJ16" s="190"/>
      <c r="EOK16" s="194"/>
      <c r="EOL16" s="470"/>
      <c r="EOM16" s="190"/>
      <c r="EON16" s="190"/>
      <c r="EOO16" s="190"/>
      <c r="EOP16" s="190"/>
      <c r="EOQ16" s="190"/>
      <c r="EOR16" s="190"/>
      <c r="EOS16" s="190"/>
      <c r="EOT16" s="190"/>
      <c r="EOU16" s="190"/>
      <c r="EOV16" s="193"/>
      <c r="EOW16" s="804"/>
      <c r="EOX16" s="190"/>
      <c r="EOY16" s="190"/>
      <c r="EOZ16" s="190"/>
      <c r="EPA16" s="194"/>
      <c r="EPB16" s="470"/>
      <c r="EPC16" s="190"/>
      <c r="EPD16" s="190"/>
      <c r="EPE16" s="190"/>
      <c r="EPF16" s="190"/>
      <c r="EPG16" s="190"/>
      <c r="EPH16" s="190"/>
      <c r="EPI16" s="190"/>
      <c r="EPJ16" s="190"/>
      <c r="EPK16" s="190"/>
      <c r="EPL16" s="193"/>
      <c r="EPM16" s="804"/>
      <c r="EPN16" s="190"/>
      <c r="EPO16" s="190"/>
      <c r="EPP16" s="190"/>
      <c r="EPQ16" s="194"/>
      <c r="EPR16" s="470"/>
      <c r="EPS16" s="190"/>
      <c r="EPT16" s="190"/>
      <c r="EPU16" s="190"/>
      <c r="EPV16" s="190"/>
      <c r="EPW16" s="190"/>
      <c r="EPX16" s="190"/>
      <c r="EPY16" s="190"/>
      <c r="EPZ16" s="190"/>
      <c r="EQA16" s="190"/>
      <c r="EQB16" s="193"/>
      <c r="EQC16" s="804"/>
      <c r="EQD16" s="190"/>
      <c r="EQE16" s="190"/>
      <c r="EQF16" s="190"/>
      <c r="EQG16" s="194"/>
      <c r="EQH16" s="470"/>
      <c r="EQI16" s="190"/>
      <c r="EQJ16" s="190"/>
      <c r="EQK16" s="190"/>
      <c r="EQL16" s="190"/>
      <c r="EQM16" s="190"/>
      <c r="EQN16" s="190"/>
      <c r="EQO16" s="190"/>
      <c r="EQP16" s="190"/>
      <c r="EQQ16" s="190"/>
      <c r="EQR16" s="193"/>
      <c r="EQS16" s="804"/>
      <c r="EQT16" s="190"/>
      <c r="EQU16" s="190"/>
      <c r="EQV16" s="190"/>
      <c r="EQW16" s="194"/>
      <c r="EQX16" s="470"/>
      <c r="EQY16" s="190"/>
      <c r="EQZ16" s="190"/>
      <c r="ERA16" s="190"/>
      <c r="ERB16" s="190"/>
      <c r="ERC16" s="190"/>
      <c r="ERD16" s="190"/>
      <c r="ERE16" s="190"/>
      <c r="ERF16" s="190"/>
      <c r="ERG16" s="190"/>
      <c r="ERH16" s="193"/>
      <c r="ERI16" s="804"/>
      <c r="ERJ16" s="190"/>
      <c r="ERK16" s="190"/>
      <c r="ERL16" s="190"/>
      <c r="ERM16" s="194"/>
      <c r="ERN16" s="470"/>
      <c r="ERO16" s="190"/>
      <c r="ERP16" s="190"/>
      <c r="ERQ16" s="190"/>
      <c r="ERR16" s="190"/>
      <c r="ERS16" s="190"/>
      <c r="ERT16" s="190"/>
      <c r="ERU16" s="190"/>
      <c r="ERV16" s="190"/>
      <c r="ERW16" s="190"/>
      <c r="ERX16" s="193"/>
      <c r="ERY16" s="804"/>
      <c r="ERZ16" s="190"/>
      <c r="ESA16" s="190"/>
      <c r="ESB16" s="190"/>
      <c r="ESC16" s="194"/>
      <c r="ESD16" s="470"/>
      <c r="ESE16" s="190"/>
      <c r="ESF16" s="190"/>
      <c r="ESG16" s="190"/>
      <c r="ESH16" s="190"/>
      <c r="ESI16" s="190"/>
      <c r="ESJ16" s="190"/>
      <c r="ESK16" s="190"/>
      <c r="ESL16" s="190"/>
      <c r="ESM16" s="190"/>
      <c r="ESN16" s="193"/>
      <c r="ESO16" s="804"/>
      <c r="ESP16" s="190"/>
      <c r="ESQ16" s="190"/>
      <c r="ESR16" s="190"/>
      <c r="ESS16" s="194"/>
      <c r="EST16" s="470"/>
      <c r="ESU16" s="190"/>
      <c r="ESV16" s="190"/>
      <c r="ESW16" s="190"/>
      <c r="ESX16" s="190"/>
      <c r="ESY16" s="190"/>
      <c r="ESZ16" s="190"/>
      <c r="ETA16" s="190"/>
      <c r="ETB16" s="190"/>
      <c r="ETC16" s="190"/>
      <c r="ETD16" s="193"/>
      <c r="ETE16" s="804"/>
      <c r="ETF16" s="190"/>
      <c r="ETG16" s="190"/>
      <c r="ETH16" s="190"/>
      <c r="ETI16" s="194"/>
      <c r="ETJ16" s="470"/>
      <c r="ETK16" s="190"/>
      <c r="ETL16" s="190"/>
      <c r="ETM16" s="190"/>
      <c r="ETN16" s="190"/>
      <c r="ETO16" s="190"/>
      <c r="ETP16" s="190"/>
      <c r="ETQ16" s="190"/>
      <c r="ETR16" s="190"/>
      <c r="ETS16" s="190"/>
      <c r="ETT16" s="193"/>
      <c r="ETU16" s="804"/>
      <c r="ETV16" s="190"/>
      <c r="ETW16" s="190"/>
      <c r="ETX16" s="190"/>
      <c r="ETY16" s="194"/>
      <c r="ETZ16" s="470"/>
      <c r="EUA16" s="190"/>
      <c r="EUB16" s="190"/>
      <c r="EUC16" s="190"/>
      <c r="EUD16" s="190"/>
      <c r="EUE16" s="190"/>
      <c r="EUF16" s="190"/>
      <c r="EUG16" s="190"/>
      <c r="EUH16" s="190"/>
      <c r="EUI16" s="190"/>
      <c r="EUJ16" s="193"/>
      <c r="EUK16" s="804"/>
      <c r="EUL16" s="190"/>
      <c r="EUM16" s="190"/>
      <c r="EUN16" s="190"/>
      <c r="EUO16" s="194"/>
      <c r="EUP16" s="470"/>
      <c r="EUQ16" s="190"/>
      <c r="EUR16" s="190"/>
      <c r="EUS16" s="190"/>
      <c r="EUT16" s="190"/>
      <c r="EUU16" s="190"/>
      <c r="EUV16" s="190"/>
      <c r="EUW16" s="190"/>
      <c r="EUX16" s="190"/>
      <c r="EUY16" s="190"/>
      <c r="EUZ16" s="193"/>
      <c r="EVA16" s="804"/>
      <c r="EVB16" s="190"/>
      <c r="EVC16" s="190"/>
      <c r="EVD16" s="190"/>
      <c r="EVE16" s="194"/>
      <c r="EVF16" s="470"/>
      <c r="EVG16" s="190"/>
      <c r="EVH16" s="190"/>
      <c r="EVI16" s="190"/>
      <c r="EVJ16" s="190"/>
      <c r="EVK16" s="190"/>
      <c r="EVL16" s="190"/>
      <c r="EVM16" s="190"/>
      <c r="EVN16" s="190"/>
      <c r="EVO16" s="190"/>
      <c r="EVP16" s="193"/>
      <c r="EVQ16" s="804"/>
      <c r="EVR16" s="190"/>
      <c r="EVS16" s="190"/>
      <c r="EVT16" s="190"/>
      <c r="EVU16" s="194"/>
      <c r="EVV16" s="470"/>
      <c r="EVW16" s="190"/>
      <c r="EVX16" s="190"/>
      <c r="EVY16" s="190"/>
      <c r="EVZ16" s="190"/>
      <c r="EWA16" s="190"/>
      <c r="EWB16" s="190"/>
      <c r="EWC16" s="190"/>
      <c r="EWD16" s="190"/>
      <c r="EWE16" s="190"/>
      <c r="EWF16" s="193"/>
      <c r="EWG16" s="804"/>
      <c r="EWH16" s="190"/>
      <c r="EWI16" s="190"/>
      <c r="EWJ16" s="190"/>
      <c r="EWK16" s="194"/>
      <c r="EWL16" s="470"/>
      <c r="EWM16" s="190"/>
      <c r="EWN16" s="190"/>
      <c r="EWO16" s="190"/>
      <c r="EWP16" s="190"/>
      <c r="EWQ16" s="190"/>
      <c r="EWR16" s="190"/>
      <c r="EWS16" s="190"/>
      <c r="EWT16" s="190"/>
      <c r="EWU16" s="190"/>
      <c r="EWV16" s="193"/>
      <c r="EWW16" s="804"/>
      <c r="EWX16" s="190"/>
      <c r="EWY16" s="190"/>
      <c r="EWZ16" s="190"/>
      <c r="EXA16" s="194"/>
      <c r="EXB16" s="470"/>
      <c r="EXC16" s="190"/>
      <c r="EXD16" s="190"/>
      <c r="EXE16" s="190"/>
      <c r="EXF16" s="190"/>
      <c r="EXG16" s="190"/>
      <c r="EXH16" s="190"/>
      <c r="EXI16" s="190"/>
      <c r="EXJ16" s="190"/>
      <c r="EXK16" s="190"/>
      <c r="EXL16" s="193"/>
      <c r="EXM16" s="804"/>
      <c r="EXN16" s="190"/>
      <c r="EXO16" s="190"/>
      <c r="EXP16" s="190"/>
      <c r="EXQ16" s="194"/>
      <c r="EXR16" s="470"/>
      <c r="EXS16" s="190"/>
      <c r="EXT16" s="190"/>
      <c r="EXU16" s="190"/>
      <c r="EXV16" s="190"/>
      <c r="EXW16" s="190"/>
      <c r="EXX16" s="190"/>
      <c r="EXY16" s="190"/>
      <c r="EXZ16" s="190"/>
      <c r="EYA16" s="190"/>
      <c r="EYB16" s="193"/>
      <c r="EYC16" s="804"/>
      <c r="EYD16" s="190"/>
      <c r="EYE16" s="190"/>
      <c r="EYF16" s="190"/>
      <c r="EYG16" s="194"/>
      <c r="EYH16" s="470"/>
      <c r="EYI16" s="190"/>
      <c r="EYJ16" s="190"/>
      <c r="EYK16" s="190"/>
      <c r="EYL16" s="190"/>
      <c r="EYM16" s="190"/>
      <c r="EYN16" s="190"/>
      <c r="EYO16" s="190"/>
      <c r="EYP16" s="190"/>
      <c r="EYQ16" s="190"/>
      <c r="EYR16" s="193"/>
      <c r="EYS16" s="804"/>
      <c r="EYT16" s="190"/>
      <c r="EYU16" s="190"/>
      <c r="EYV16" s="190"/>
      <c r="EYW16" s="194"/>
      <c r="EYX16" s="470"/>
      <c r="EYY16" s="190"/>
      <c r="EYZ16" s="190"/>
      <c r="EZA16" s="190"/>
      <c r="EZB16" s="190"/>
      <c r="EZC16" s="190"/>
      <c r="EZD16" s="190"/>
      <c r="EZE16" s="190"/>
      <c r="EZF16" s="190"/>
      <c r="EZG16" s="190"/>
      <c r="EZH16" s="193"/>
      <c r="EZI16" s="804"/>
      <c r="EZJ16" s="190"/>
      <c r="EZK16" s="190"/>
      <c r="EZL16" s="190"/>
      <c r="EZM16" s="194"/>
      <c r="EZN16" s="470"/>
      <c r="EZO16" s="190"/>
      <c r="EZP16" s="190"/>
      <c r="EZQ16" s="190"/>
      <c r="EZR16" s="190"/>
      <c r="EZS16" s="190"/>
      <c r="EZT16" s="190"/>
      <c r="EZU16" s="190"/>
      <c r="EZV16" s="190"/>
      <c r="EZW16" s="190"/>
      <c r="EZX16" s="193"/>
      <c r="EZY16" s="804"/>
      <c r="EZZ16" s="190"/>
      <c r="FAA16" s="190"/>
      <c r="FAB16" s="190"/>
      <c r="FAC16" s="194"/>
      <c r="FAD16" s="470"/>
      <c r="FAE16" s="190"/>
      <c r="FAF16" s="190"/>
      <c r="FAG16" s="190"/>
      <c r="FAH16" s="190"/>
      <c r="FAI16" s="190"/>
      <c r="FAJ16" s="190"/>
      <c r="FAK16" s="190"/>
      <c r="FAL16" s="190"/>
      <c r="FAM16" s="190"/>
      <c r="FAN16" s="193"/>
      <c r="FAO16" s="804"/>
      <c r="FAP16" s="190"/>
      <c r="FAQ16" s="190"/>
      <c r="FAR16" s="190"/>
      <c r="FAS16" s="194"/>
      <c r="FAT16" s="470"/>
      <c r="FAU16" s="190"/>
      <c r="FAV16" s="190"/>
      <c r="FAW16" s="190"/>
      <c r="FAX16" s="190"/>
      <c r="FAY16" s="190"/>
      <c r="FAZ16" s="190"/>
      <c r="FBA16" s="190"/>
      <c r="FBB16" s="190"/>
      <c r="FBC16" s="190"/>
      <c r="FBD16" s="193"/>
      <c r="FBE16" s="804"/>
      <c r="FBF16" s="190"/>
      <c r="FBG16" s="190"/>
      <c r="FBH16" s="190"/>
      <c r="FBI16" s="194"/>
      <c r="FBJ16" s="470"/>
      <c r="FBK16" s="190"/>
      <c r="FBL16" s="190"/>
      <c r="FBM16" s="190"/>
      <c r="FBN16" s="190"/>
      <c r="FBO16" s="190"/>
      <c r="FBP16" s="190"/>
      <c r="FBQ16" s="190"/>
      <c r="FBR16" s="190"/>
      <c r="FBS16" s="190"/>
      <c r="FBT16" s="193"/>
      <c r="FBU16" s="804"/>
      <c r="FBV16" s="190"/>
      <c r="FBW16" s="190"/>
      <c r="FBX16" s="190"/>
      <c r="FBY16" s="194"/>
      <c r="FBZ16" s="470"/>
      <c r="FCA16" s="190"/>
      <c r="FCB16" s="190"/>
      <c r="FCC16" s="190"/>
      <c r="FCD16" s="190"/>
      <c r="FCE16" s="190"/>
      <c r="FCF16" s="190"/>
      <c r="FCG16" s="190"/>
      <c r="FCH16" s="190"/>
      <c r="FCI16" s="190"/>
      <c r="FCJ16" s="193"/>
      <c r="FCK16" s="804"/>
      <c r="FCL16" s="190"/>
      <c r="FCM16" s="190"/>
      <c r="FCN16" s="190"/>
      <c r="FCO16" s="194"/>
      <c r="FCP16" s="470"/>
      <c r="FCQ16" s="190"/>
      <c r="FCR16" s="190"/>
      <c r="FCS16" s="190"/>
      <c r="FCT16" s="190"/>
      <c r="FCU16" s="190"/>
      <c r="FCV16" s="190"/>
      <c r="FCW16" s="190"/>
      <c r="FCX16" s="190"/>
      <c r="FCY16" s="190"/>
      <c r="FCZ16" s="193"/>
      <c r="FDA16" s="804"/>
      <c r="FDB16" s="190"/>
      <c r="FDC16" s="190"/>
      <c r="FDD16" s="190"/>
      <c r="FDE16" s="194"/>
      <c r="FDF16" s="470"/>
      <c r="FDG16" s="190"/>
      <c r="FDH16" s="190"/>
      <c r="FDI16" s="190"/>
      <c r="FDJ16" s="190"/>
      <c r="FDK16" s="190"/>
      <c r="FDL16" s="190"/>
      <c r="FDM16" s="190"/>
      <c r="FDN16" s="190"/>
      <c r="FDO16" s="190"/>
      <c r="FDP16" s="193"/>
      <c r="FDQ16" s="804"/>
      <c r="FDR16" s="190"/>
      <c r="FDS16" s="190"/>
      <c r="FDT16" s="190"/>
      <c r="FDU16" s="194"/>
      <c r="FDV16" s="470"/>
      <c r="FDW16" s="190"/>
      <c r="FDX16" s="190"/>
      <c r="FDY16" s="190"/>
      <c r="FDZ16" s="190"/>
      <c r="FEA16" s="190"/>
      <c r="FEB16" s="190"/>
      <c r="FEC16" s="190"/>
      <c r="FED16" s="190"/>
      <c r="FEE16" s="190"/>
      <c r="FEF16" s="193"/>
      <c r="FEG16" s="804"/>
      <c r="FEH16" s="190"/>
      <c r="FEI16" s="190"/>
      <c r="FEJ16" s="190"/>
      <c r="FEK16" s="194"/>
      <c r="FEL16" s="470"/>
      <c r="FEM16" s="190"/>
      <c r="FEN16" s="190"/>
      <c r="FEO16" s="190"/>
      <c r="FEP16" s="190"/>
      <c r="FEQ16" s="190"/>
      <c r="FER16" s="190"/>
      <c r="FES16" s="190"/>
      <c r="FET16" s="190"/>
      <c r="FEU16" s="190"/>
      <c r="FEV16" s="193"/>
      <c r="FEW16" s="804"/>
      <c r="FEX16" s="190"/>
      <c r="FEY16" s="190"/>
      <c r="FEZ16" s="190"/>
      <c r="FFA16" s="194"/>
      <c r="FFB16" s="470"/>
      <c r="FFC16" s="190"/>
      <c r="FFD16" s="190"/>
      <c r="FFE16" s="190"/>
      <c r="FFF16" s="190"/>
      <c r="FFG16" s="190"/>
      <c r="FFH16" s="190"/>
      <c r="FFI16" s="190"/>
      <c r="FFJ16" s="190"/>
      <c r="FFK16" s="190"/>
      <c r="FFL16" s="193"/>
      <c r="FFM16" s="804"/>
      <c r="FFN16" s="190"/>
      <c r="FFO16" s="190"/>
      <c r="FFP16" s="190"/>
      <c r="FFQ16" s="194"/>
      <c r="FFR16" s="470"/>
      <c r="FFS16" s="190"/>
      <c r="FFT16" s="190"/>
      <c r="FFU16" s="190"/>
      <c r="FFV16" s="190"/>
      <c r="FFW16" s="190"/>
      <c r="FFX16" s="190"/>
      <c r="FFY16" s="190"/>
      <c r="FFZ16" s="190"/>
      <c r="FGA16" s="190"/>
      <c r="FGB16" s="193"/>
      <c r="FGC16" s="804"/>
      <c r="FGD16" s="190"/>
      <c r="FGE16" s="190"/>
      <c r="FGF16" s="190"/>
      <c r="FGG16" s="194"/>
      <c r="FGH16" s="470"/>
      <c r="FGI16" s="190"/>
      <c r="FGJ16" s="190"/>
      <c r="FGK16" s="190"/>
      <c r="FGL16" s="190"/>
      <c r="FGM16" s="190"/>
      <c r="FGN16" s="190"/>
      <c r="FGO16" s="190"/>
      <c r="FGP16" s="190"/>
      <c r="FGQ16" s="190"/>
      <c r="FGR16" s="193"/>
      <c r="FGS16" s="804"/>
      <c r="FGT16" s="190"/>
      <c r="FGU16" s="190"/>
      <c r="FGV16" s="190"/>
      <c r="FGW16" s="194"/>
      <c r="FGX16" s="470"/>
      <c r="FGY16" s="190"/>
      <c r="FGZ16" s="190"/>
      <c r="FHA16" s="190"/>
      <c r="FHB16" s="190"/>
      <c r="FHC16" s="190"/>
      <c r="FHD16" s="190"/>
      <c r="FHE16" s="190"/>
      <c r="FHF16" s="190"/>
      <c r="FHG16" s="190"/>
      <c r="FHH16" s="193"/>
      <c r="FHI16" s="804"/>
      <c r="FHJ16" s="190"/>
      <c r="FHK16" s="190"/>
      <c r="FHL16" s="190"/>
      <c r="FHM16" s="194"/>
      <c r="FHN16" s="470"/>
      <c r="FHO16" s="190"/>
      <c r="FHP16" s="190"/>
      <c r="FHQ16" s="190"/>
      <c r="FHR16" s="190"/>
      <c r="FHS16" s="190"/>
      <c r="FHT16" s="190"/>
      <c r="FHU16" s="190"/>
      <c r="FHV16" s="190"/>
      <c r="FHW16" s="190"/>
      <c r="FHX16" s="193"/>
      <c r="FHY16" s="804"/>
      <c r="FHZ16" s="190"/>
      <c r="FIA16" s="190"/>
      <c r="FIB16" s="190"/>
      <c r="FIC16" s="194"/>
      <c r="FID16" s="470"/>
      <c r="FIE16" s="190"/>
      <c r="FIF16" s="190"/>
      <c r="FIG16" s="190"/>
      <c r="FIH16" s="190"/>
      <c r="FII16" s="190"/>
      <c r="FIJ16" s="190"/>
      <c r="FIK16" s="190"/>
      <c r="FIL16" s="190"/>
      <c r="FIM16" s="190"/>
      <c r="FIN16" s="193"/>
      <c r="FIO16" s="804"/>
      <c r="FIP16" s="190"/>
      <c r="FIQ16" s="190"/>
      <c r="FIR16" s="190"/>
      <c r="FIS16" s="194"/>
      <c r="FIT16" s="470"/>
      <c r="FIU16" s="190"/>
      <c r="FIV16" s="190"/>
      <c r="FIW16" s="190"/>
      <c r="FIX16" s="190"/>
      <c r="FIY16" s="190"/>
      <c r="FIZ16" s="190"/>
      <c r="FJA16" s="190"/>
      <c r="FJB16" s="190"/>
      <c r="FJC16" s="190"/>
      <c r="FJD16" s="193"/>
      <c r="FJE16" s="804"/>
      <c r="FJF16" s="190"/>
      <c r="FJG16" s="190"/>
      <c r="FJH16" s="190"/>
      <c r="FJI16" s="194"/>
      <c r="FJJ16" s="470"/>
      <c r="FJK16" s="190"/>
      <c r="FJL16" s="190"/>
      <c r="FJM16" s="190"/>
      <c r="FJN16" s="190"/>
      <c r="FJO16" s="190"/>
      <c r="FJP16" s="190"/>
      <c r="FJQ16" s="190"/>
      <c r="FJR16" s="190"/>
      <c r="FJS16" s="190"/>
      <c r="FJT16" s="193"/>
      <c r="FJU16" s="804"/>
      <c r="FJV16" s="190"/>
      <c r="FJW16" s="190"/>
      <c r="FJX16" s="190"/>
      <c r="FJY16" s="194"/>
      <c r="FJZ16" s="470"/>
      <c r="FKA16" s="190"/>
      <c r="FKB16" s="190"/>
      <c r="FKC16" s="190"/>
      <c r="FKD16" s="190"/>
      <c r="FKE16" s="190"/>
      <c r="FKF16" s="190"/>
      <c r="FKG16" s="190"/>
      <c r="FKH16" s="190"/>
      <c r="FKI16" s="190"/>
      <c r="FKJ16" s="193"/>
      <c r="FKK16" s="804"/>
      <c r="FKL16" s="190"/>
      <c r="FKM16" s="190"/>
      <c r="FKN16" s="190"/>
      <c r="FKO16" s="194"/>
      <c r="FKP16" s="470"/>
      <c r="FKQ16" s="190"/>
      <c r="FKR16" s="190"/>
      <c r="FKS16" s="190"/>
      <c r="FKT16" s="190"/>
      <c r="FKU16" s="190"/>
      <c r="FKV16" s="190"/>
      <c r="FKW16" s="190"/>
      <c r="FKX16" s="190"/>
      <c r="FKY16" s="190"/>
      <c r="FKZ16" s="193"/>
      <c r="FLA16" s="804"/>
      <c r="FLB16" s="190"/>
      <c r="FLC16" s="190"/>
      <c r="FLD16" s="190"/>
      <c r="FLE16" s="194"/>
      <c r="FLF16" s="470"/>
      <c r="FLG16" s="190"/>
      <c r="FLH16" s="190"/>
      <c r="FLI16" s="190"/>
      <c r="FLJ16" s="190"/>
      <c r="FLK16" s="190"/>
      <c r="FLL16" s="190"/>
      <c r="FLM16" s="190"/>
      <c r="FLN16" s="190"/>
      <c r="FLO16" s="190"/>
      <c r="FLP16" s="193"/>
      <c r="FLQ16" s="804"/>
      <c r="FLR16" s="190"/>
      <c r="FLS16" s="190"/>
      <c r="FLT16" s="190"/>
      <c r="FLU16" s="194"/>
      <c r="FLV16" s="470"/>
      <c r="FLW16" s="190"/>
      <c r="FLX16" s="190"/>
      <c r="FLY16" s="190"/>
      <c r="FLZ16" s="190"/>
      <c r="FMA16" s="190"/>
      <c r="FMB16" s="190"/>
      <c r="FMC16" s="190"/>
      <c r="FMD16" s="190"/>
      <c r="FME16" s="190"/>
      <c r="FMF16" s="193"/>
      <c r="FMG16" s="804"/>
      <c r="FMH16" s="190"/>
      <c r="FMI16" s="190"/>
      <c r="FMJ16" s="190"/>
      <c r="FMK16" s="194"/>
      <c r="FML16" s="470"/>
      <c r="FMM16" s="190"/>
      <c r="FMN16" s="190"/>
      <c r="FMO16" s="190"/>
      <c r="FMP16" s="190"/>
      <c r="FMQ16" s="190"/>
      <c r="FMR16" s="190"/>
      <c r="FMS16" s="190"/>
      <c r="FMT16" s="190"/>
      <c r="FMU16" s="190"/>
      <c r="FMV16" s="193"/>
      <c r="FMW16" s="804"/>
      <c r="FMX16" s="190"/>
      <c r="FMY16" s="190"/>
      <c r="FMZ16" s="190"/>
      <c r="FNA16" s="194"/>
      <c r="FNB16" s="470"/>
      <c r="FNC16" s="190"/>
      <c r="FND16" s="190"/>
      <c r="FNE16" s="190"/>
      <c r="FNF16" s="190"/>
      <c r="FNG16" s="190"/>
      <c r="FNH16" s="190"/>
      <c r="FNI16" s="190"/>
      <c r="FNJ16" s="190"/>
      <c r="FNK16" s="190"/>
      <c r="FNL16" s="193"/>
      <c r="FNM16" s="804"/>
      <c r="FNN16" s="190"/>
      <c r="FNO16" s="190"/>
      <c r="FNP16" s="190"/>
      <c r="FNQ16" s="194"/>
      <c r="FNR16" s="470"/>
      <c r="FNS16" s="190"/>
      <c r="FNT16" s="190"/>
      <c r="FNU16" s="190"/>
      <c r="FNV16" s="190"/>
      <c r="FNW16" s="190"/>
      <c r="FNX16" s="190"/>
      <c r="FNY16" s="190"/>
      <c r="FNZ16" s="190"/>
      <c r="FOA16" s="190"/>
      <c r="FOB16" s="193"/>
      <c r="FOC16" s="804"/>
      <c r="FOD16" s="190"/>
      <c r="FOE16" s="190"/>
      <c r="FOF16" s="190"/>
      <c r="FOG16" s="194"/>
      <c r="FOH16" s="470"/>
      <c r="FOI16" s="190"/>
      <c r="FOJ16" s="190"/>
      <c r="FOK16" s="190"/>
      <c r="FOL16" s="190"/>
      <c r="FOM16" s="190"/>
      <c r="FON16" s="190"/>
      <c r="FOO16" s="190"/>
      <c r="FOP16" s="190"/>
      <c r="FOQ16" s="190"/>
      <c r="FOR16" s="193"/>
      <c r="FOS16" s="804"/>
      <c r="FOT16" s="190"/>
      <c r="FOU16" s="190"/>
      <c r="FOV16" s="190"/>
      <c r="FOW16" s="194"/>
      <c r="FOX16" s="470"/>
      <c r="FOY16" s="190"/>
      <c r="FOZ16" s="190"/>
      <c r="FPA16" s="190"/>
      <c r="FPB16" s="190"/>
      <c r="FPC16" s="190"/>
      <c r="FPD16" s="190"/>
      <c r="FPE16" s="190"/>
      <c r="FPF16" s="190"/>
      <c r="FPG16" s="190"/>
      <c r="FPH16" s="193"/>
      <c r="FPI16" s="804"/>
      <c r="FPJ16" s="190"/>
      <c r="FPK16" s="190"/>
      <c r="FPL16" s="190"/>
      <c r="FPM16" s="194"/>
      <c r="FPN16" s="470"/>
      <c r="FPO16" s="190"/>
      <c r="FPP16" s="190"/>
      <c r="FPQ16" s="190"/>
      <c r="FPR16" s="190"/>
      <c r="FPS16" s="190"/>
      <c r="FPT16" s="190"/>
      <c r="FPU16" s="190"/>
      <c r="FPV16" s="190"/>
      <c r="FPW16" s="190"/>
      <c r="FPX16" s="193"/>
      <c r="FPY16" s="804"/>
      <c r="FPZ16" s="190"/>
      <c r="FQA16" s="190"/>
      <c r="FQB16" s="190"/>
      <c r="FQC16" s="194"/>
      <c r="FQD16" s="470"/>
      <c r="FQE16" s="190"/>
      <c r="FQF16" s="190"/>
      <c r="FQG16" s="190"/>
      <c r="FQH16" s="190"/>
      <c r="FQI16" s="190"/>
      <c r="FQJ16" s="190"/>
      <c r="FQK16" s="190"/>
      <c r="FQL16" s="190"/>
      <c r="FQM16" s="190"/>
      <c r="FQN16" s="193"/>
      <c r="FQO16" s="804"/>
      <c r="FQP16" s="190"/>
      <c r="FQQ16" s="190"/>
      <c r="FQR16" s="190"/>
      <c r="FQS16" s="194"/>
      <c r="FQT16" s="470"/>
      <c r="FQU16" s="190"/>
      <c r="FQV16" s="190"/>
      <c r="FQW16" s="190"/>
      <c r="FQX16" s="190"/>
      <c r="FQY16" s="190"/>
      <c r="FQZ16" s="190"/>
      <c r="FRA16" s="190"/>
      <c r="FRB16" s="190"/>
      <c r="FRC16" s="190"/>
      <c r="FRD16" s="193"/>
      <c r="FRE16" s="804"/>
      <c r="FRF16" s="190"/>
      <c r="FRG16" s="190"/>
      <c r="FRH16" s="190"/>
      <c r="FRI16" s="194"/>
      <c r="FRJ16" s="470"/>
      <c r="FRK16" s="190"/>
      <c r="FRL16" s="190"/>
      <c r="FRM16" s="190"/>
      <c r="FRN16" s="190"/>
      <c r="FRO16" s="190"/>
      <c r="FRP16" s="190"/>
      <c r="FRQ16" s="190"/>
      <c r="FRR16" s="190"/>
      <c r="FRS16" s="190"/>
      <c r="FRT16" s="193"/>
      <c r="FRU16" s="804"/>
      <c r="FRV16" s="190"/>
      <c r="FRW16" s="190"/>
      <c r="FRX16" s="190"/>
      <c r="FRY16" s="194"/>
      <c r="FRZ16" s="470"/>
      <c r="FSA16" s="190"/>
      <c r="FSB16" s="190"/>
      <c r="FSC16" s="190"/>
      <c r="FSD16" s="190"/>
      <c r="FSE16" s="190"/>
      <c r="FSF16" s="190"/>
      <c r="FSG16" s="190"/>
      <c r="FSH16" s="190"/>
      <c r="FSI16" s="190"/>
      <c r="FSJ16" s="193"/>
      <c r="FSK16" s="804"/>
      <c r="FSL16" s="190"/>
      <c r="FSM16" s="190"/>
      <c r="FSN16" s="190"/>
      <c r="FSO16" s="194"/>
      <c r="FSP16" s="470"/>
      <c r="FSQ16" s="190"/>
      <c r="FSR16" s="190"/>
      <c r="FSS16" s="190"/>
      <c r="FST16" s="190"/>
      <c r="FSU16" s="190"/>
      <c r="FSV16" s="190"/>
      <c r="FSW16" s="190"/>
      <c r="FSX16" s="190"/>
      <c r="FSY16" s="190"/>
      <c r="FSZ16" s="193"/>
      <c r="FTA16" s="804"/>
      <c r="FTB16" s="190"/>
      <c r="FTC16" s="190"/>
      <c r="FTD16" s="190"/>
      <c r="FTE16" s="194"/>
      <c r="FTF16" s="470"/>
      <c r="FTG16" s="190"/>
      <c r="FTH16" s="190"/>
      <c r="FTI16" s="190"/>
      <c r="FTJ16" s="190"/>
      <c r="FTK16" s="190"/>
      <c r="FTL16" s="190"/>
      <c r="FTM16" s="190"/>
      <c r="FTN16" s="190"/>
      <c r="FTO16" s="190"/>
      <c r="FTP16" s="193"/>
      <c r="FTQ16" s="804"/>
      <c r="FTR16" s="190"/>
      <c r="FTS16" s="190"/>
      <c r="FTT16" s="190"/>
      <c r="FTU16" s="194"/>
      <c r="FTV16" s="470"/>
      <c r="FTW16" s="190"/>
      <c r="FTX16" s="190"/>
      <c r="FTY16" s="190"/>
      <c r="FTZ16" s="190"/>
      <c r="FUA16" s="190"/>
      <c r="FUB16" s="190"/>
      <c r="FUC16" s="190"/>
      <c r="FUD16" s="190"/>
      <c r="FUE16" s="190"/>
      <c r="FUF16" s="193"/>
      <c r="FUG16" s="804"/>
      <c r="FUH16" s="190"/>
      <c r="FUI16" s="190"/>
      <c r="FUJ16" s="190"/>
      <c r="FUK16" s="194"/>
      <c r="FUL16" s="470"/>
      <c r="FUM16" s="190"/>
      <c r="FUN16" s="190"/>
      <c r="FUO16" s="190"/>
      <c r="FUP16" s="190"/>
      <c r="FUQ16" s="190"/>
      <c r="FUR16" s="190"/>
      <c r="FUS16" s="190"/>
      <c r="FUT16" s="190"/>
      <c r="FUU16" s="190"/>
      <c r="FUV16" s="193"/>
      <c r="FUW16" s="804"/>
      <c r="FUX16" s="190"/>
      <c r="FUY16" s="190"/>
      <c r="FUZ16" s="190"/>
      <c r="FVA16" s="194"/>
      <c r="FVB16" s="470"/>
      <c r="FVC16" s="190"/>
      <c r="FVD16" s="190"/>
      <c r="FVE16" s="190"/>
      <c r="FVF16" s="190"/>
      <c r="FVG16" s="190"/>
      <c r="FVH16" s="190"/>
      <c r="FVI16" s="190"/>
      <c r="FVJ16" s="190"/>
      <c r="FVK16" s="190"/>
      <c r="FVL16" s="193"/>
      <c r="FVM16" s="804"/>
      <c r="FVN16" s="190"/>
      <c r="FVO16" s="190"/>
      <c r="FVP16" s="190"/>
      <c r="FVQ16" s="194"/>
      <c r="FVR16" s="470"/>
      <c r="FVS16" s="190"/>
      <c r="FVT16" s="190"/>
      <c r="FVU16" s="190"/>
      <c r="FVV16" s="190"/>
      <c r="FVW16" s="190"/>
      <c r="FVX16" s="190"/>
      <c r="FVY16" s="190"/>
      <c r="FVZ16" s="190"/>
      <c r="FWA16" s="190"/>
      <c r="FWB16" s="193"/>
      <c r="FWC16" s="804"/>
      <c r="FWD16" s="190"/>
      <c r="FWE16" s="190"/>
      <c r="FWF16" s="190"/>
      <c r="FWG16" s="194"/>
      <c r="FWH16" s="470"/>
      <c r="FWI16" s="190"/>
      <c r="FWJ16" s="190"/>
      <c r="FWK16" s="190"/>
      <c r="FWL16" s="190"/>
      <c r="FWM16" s="190"/>
      <c r="FWN16" s="190"/>
      <c r="FWO16" s="190"/>
      <c r="FWP16" s="190"/>
      <c r="FWQ16" s="190"/>
      <c r="FWR16" s="193"/>
      <c r="FWS16" s="804"/>
      <c r="FWT16" s="190"/>
      <c r="FWU16" s="190"/>
      <c r="FWV16" s="190"/>
      <c r="FWW16" s="194"/>
      <c r="FWX16" s="470"/>
      <c r="FWY16" s="190"/>
      <c r="FWZ16" s="190"/>
      <c r="FXA16" s="190"/>
      <c r="FXB16" s="190"/>
      <c r="FXC16" s="190"/>
      <c r="FXD16" s="190"/>
      <c r="FXE16" s="190"/>
      <c r="FXF16" s="190"/>
      <c r="FXG16" s="190"/>
      <c r="FXH16" s="193"/>
      <c r="FXI16" s="804"/>
      <c r="FXJ16" s="190"/>
      <c r="FXK16" s="190"/>
      <c r="FXL16" s="190"/>
      <c r="FXM16" s="194"/>
      <c r="FXN16" s="470"/>
      <c r="FXO16" s="190"/>
      <c r="FXP16" s="190"/>
      <c r="FXQ16" s="190"/>
      <c r="FXR16" s="190"/>
      <c r="FXS16" s="190"/>
      <c r="FXT16" s="190"/>
      <c r="FXU16" s="190"/>
      <c r="FXV16" s="190"/>
      <c r="FXW16" s="190"/>
      <c r="FXX16" s="193"/>
      <c r="FXY16" s="804"/>
      <c r="FXZ16" s="190"/>
      <c r="FYA16" s="190"/>
      <c r="FYB16" s="190"/>
      <c r="FYC16" s="194"/>
      <c r="FYD16" s="470"/>
      <c r="FYE16" s="190"/>
      <c r="FYF16" s="190"/>
      <c r="FYG16" s="190"/>
      <c r="FYH16" s="190"/>
      <c r="FYI16" s="190"/>
      <c r="FYJ16" s="190"/>
      <c r="FYK16" s="190"/>
      <c r="FYL16" s="190"/>
      <c r="FYM16" s="190"/>
      <c r="FYN16" s="193"/>
      <c r="FYO16" s="804"/>
      <c r="FYP16" s="190"/>
      <c r="FYQ16" s="190"/>
      <c r="FYR16" s="190"/>
      <c r="FYS16" s="194"/>
      <c r="FYT16" s="470"/>
      <c r="FYU16" s="190"/>
      <c r="FYV16" s="190"/>
      <c r="FYW16" s="190"/>
      <c r="FYX16" s="190"/>
      <c r="FYY16" s="190"/>
      <c r="FYZ16" s="190"/>
      <c r="FZA16" s="190"/>
      <c r="FZB16" s="190"/>
      <c r="FZC16" s="190"/>
      <c r="FZD16" s="193"/>
      <c r="FZE16" s="804"/>
      <c r="FZF16" s="190"/>
      <c r="FZG16" s="190"/>
      <c r="FZH16" s="190"/>
      <c r="FZI16" s="194"/>
      <c r="FZJ16" s="470"/>
      <c r="FZK16" s="190"/>
      <c r="FZL16" s="190"/>
      <c r="FZM16" s="190"/>
      <c r="FZN16" s="190"/>
      <c r="FZO16" s="190"/>
      <c r="FZP16" s="190"/>
      <c r="FZQ16" s="190"/>
      <c r="FZR16" s="190"/>
      <c r="FZS16" s="190"/>
      <c r="FZT16" s="193"/>
      <c r="FZU16" s="804"/>
      <c r="FZV16" s="190"/>
      <c r="FZW16" s="190"/>
      <c r="FZX16" s="190"/>
      <c r="FZY16" s="194"/>
      <c r="FZZ16" s="470"/>
      <c r="GAA16" s="190"/>
      <c r="GAB16" s="190"/>
      <c r="GAC16" s="190"/>
      <c r="GAD16" s="190"/>
      <c r="GAE16" s="190"/>
      <c r="GAF16" s="190"/>
      <c r="GAG16" s="190"/>
      <c r="GAH16" s="190"/>
      <c r="GAI16" s="190"/>
      <c r="GAJ16" s="193"/>
      <c r="GAK16" s="804"/>
      <c r="GAL16" s="190"/>
      <c r="GAM16" s="190"/>
      <c r="GAN16" s="190"/>
      <c r="GAO16" s="194"/>
      <c r="GAP16" s="470"/>
      <c r="GAQ16" s="190"/>
      <c r="GAR16" s="190"/>
      <c r="GAS16" s="190"/>
      <c r="GAT16" s="190"/>
      <c r="GAU16" s="190"/>
      <c r="GAV16" s="190"/>
      <c r="GAW16" s="190"/>
      <c r="GAX16" s="190"/>
      <c r="GAY16" s="190"/>
      <c r="GAZ16" s="193"/>
      <c r="GBA16" s="804"/>
      <c r="GBB16" s="190"/>
      <c r="GBC16" s="190"/>
      <c r="GBD16" s="190"/>
      <c r="GBE16" s="194"/>
      <c r="GBF16" s="470"/>
      <c r="GBG16" s="190"/>
      <c r="GBH16" s="190"/>
      <c r="GBI16" s="190"/>
      <c r="GBJ16" s="190"/>
      <c r="GBK16" s="190"/>
      <c r="GBL16" s="190"/>
      <c r="GBM16" s="190"/>
      <c r="GBN16" s="190"/>
      <c r="GBO16" s="190"/>
      <c r="GBP16" s="193"/>
      <c r="GBQ16" s="804"/>
      <c r="GBR16" s="190"/>
      <c r="GBS16" s="190"/>
      <c r="GBT16" s="190"/>
      <c r="GBU16" s="194"/>
      <c r="GBV16" s="470"/>
      <c r="GBW16" s="190"/>
      <c r="GBX16" s="190"/>
      <c r="GBY16" s="190"/>
      <c r="GBZ16" s="190"/>
      <c r="GCA16" s="190"/>
      <c r="GCB16" s="190"/>
      <c r="GCC16" s="190"/>
      <c r="GCD16" s="190"/>
      <c r="GCE16" s="190"/>
      <c r="GCF16" s="193"/>
      <c r="GCG16" s="804"/>
      <c r="GCH16" s="190"/>
      <c r="GCI16" s="190"/>
      <c r="GCJ16" s="190"/>
      <c r="GCK16" s="194"/>
      <c r="GCL16" s="470"/>
      <c r="GCM16" s="190"/>
      <c r="GCN16" s="190"/>
      <c r="GCO16" s="190"/>
      <c r="GCP16" s="190"/>
      <c r="GCQ16" s="190"/>
      <c r="GCR16" s="190"/>
      <c r="GCS16" s="190"/>
      <c r="GCT16" s="190"/>
      <c r="GCU16" s="190"/>
      <c r="GCV16" s="193"/>
      <c r="GCW16" s="804"/>
      <c r="GCX16" s="190"/>
      <c r="GCY16" s="190"/>
      <c r="GCZ16" s="190"/>
      <c r="GDA16" s="194"/>
      <c r="GDB16" s="470"/>
      <c r="GDC16" s="190"/>
      <c r="GDD16" s="190"/>
      <c r="GDE16" s="190"/>
      <c r="GDF16" s="190"/>
      <c r="GDG16" s="190"/>
      <c r="GDH16" s="190"/>
      <c r="GDI16" s="190"/>
      <c r="GDJ16" s="190"/>
      <c r="GDK16" s="190"/>
      <c r="GDL16" s="193"/>
      <c r="GDM16" s="804"/>
      <c r="GDN16" s="190"/>
      <c r="GDO16" s="190"/>
      <c r="GDP16" s="190"/>
      <c r="GDQ16" s="194"/>
      <c r="GDR16" s="470"/>
      <c r="GDS16" s="190"/>
      <c r="GDT16" s="190"/>
      <c r="GDU16" s="190"/>
      <c r="GDV16" s="190"/>
      <c r="GDW16" s="190"/>
      <c r="GDX16" s="190"/>
      <c r="GDY16" s="190"/>
      <c r="GDZ16" s="190"/>
      <c r="GEA16" s="190"/>
      <c r="GEB16" s="193"/>
      <c r="GEC16" s="804"/>
      <c r="GED16" s="190"/>
      <c r="GEE16" s="190"/>
      <c r="GEF16" s="190"/>
      <c r="GEG16" s="194"/>
      <c r="GEH16" s="470"/>
      <c r="GEI16" s="190"/>
      <c r="GEJ16" s="190"/>
      <c r="GEK16" s="190"/>
      <c r="GEL16" s="190"/>
      <c r="GEM16" s="190"/>
      <c r="GEN16" s="190"/>
      <c r="GEO16" s="190"/>
      <c r="GEP16" s="190"/>
      <c r="GEQ16" s="190"/>
      <c r="GER16" s="193"/>
      <c r="GES16" s="804"/>
      <c r="GET16" s="190"/>
      <c r="GEU16" s="190"/>
      <c r="GEV16" s="190"/>
      <c r="GEW16" s="194"/>
      <c r="GEX16" s="470"/>
      <c r="GEY16" s="190"/>
      <c r="GEZ16" s="190"/>
      <c r="GFA16" s="190"/>
      <c r="GFB16" s="190"/>
      <c r="GFC16" s="190"/>
      <c r="GFD16" s="190"/>
      <c r="GFE16" s="190"/>
      <c r="GFF16" s="190"/>
      <c r="GFG16" s="190"/>
      <c r="GFH16" s="193"/>
      <c r="GFI16" s="804"/>
      <c r="GFJ16" s="190"/>
      <c r="GFK16" s="190"/>
      <c r="GFL16" s="190"/>
      <c r="GFM16" s="194"/>
      <c r="GFN16" s="470"/>
      <c r="GFO16" s="190"/>
      <c r="GFP16" s="190"/>
      <c r="GFQ16" s="190"/>
      <c r="GFR16" s="190"/>
      <c r="GFS16" s="190"/>
      <c r="GFT16" s="190"/>
      <c r="GFU16" s="190"/>
      <c r="GFV16" s="190"/>
      <c r="GFW16" s="190"/>
      <c r="GFX16" s="193"/>
      <c r="GFY16" s="804"/>
      <c r="GFZ16" s="190"/>
      <c r="GGA16" s="190"/>
      <c r="GGB16" s="190"/>
      <c r="GGC16" s="194"/>
      <c r="GGD16" s="470"/>
      <c r="GGE16" s="190"/>
      <c r="GGF16" s="190"/>
      <c r="GGG16" s="190"/>
      <c r="GGH16" s="190"/>
      <c r="GGI16" s="190"/>
      <c r="GGJ16" s="190"/>
      <c r="GGK16" s="190"/>
      <c r="GGL16" s="190"/>
      <c r="GGM16" s="190"/>
      <c r="GGN16" s="193"/>
      <c r="GGO16" s="804"/>
      <c r="GGP16" s="190"/>
      <c r="GGQ16" s="190"/>
      <c r="GGR16" s="190"/>
      <c r="GGS16" s="194"/>
      <c r="GGT16" s="470"/>
      <c r="GGU16" s="190"/>
      <c r="GGV16" s="190"/>
      <c r="GGW16" s="190"/>
      <c r="GGX16" s="190"/>
      <c r="GGY16" s="190"/>
      <c r="GGZ16" s="190"/>
      <c r="GHA16" s="190"/>
      <c r="GHB16" s="190"/>
      <c r="GHC16" s="190"/>
      <c r="GHD16" s="193"/>
      <c r="GHE16" s="804"/>
      <c r="GHF16" s="190"/>
      <c r="GHG16" s="190"/>
      <c r="GHH16" s="190"/>
      <c r="GHI16" s="194"/>
      <c r="GHJ16" s="470"/>
      <c r="GHK16" s="190"/>
      <c r="GHL16" s="190"/>
      <c r="GHM16" s="190"/>
      <c r="GHN16" s="190"/>
      <c r="GHO16" s="190"/>
      <c r="GHP16" s="190"/>
      <c r="GHQ16" s="190"/>
      <c r="GHR16" s="190"/>
      <c r="GHS16" s="190"/>
      <c r="GHT16" s="193"/>
      <c r="GHU16" s="804"/>
      <c r="GHV16" s="190"/>
      <c r="GHW16" s="190"/>
      <c r="GHX16" s="190"/>
      <c r="GHY16" s="194"/>
      <c r="GHZ16" s="470"/>
      <c r="GIA16" s="190"/>
      <c r="GIB16" s="190"/>
      <c r="GIC16" s="190"/>
      <c r="GID16" s="190"/>
      <c r="GIE16" s="190"/>
      <c r="GIF16" s="190"/>
      <c r="GIG16" s="190"/>
      <c r="GIH16" s="190"/>
      <c r="GII16" s="190"/>
      <c r="GIJ16" s="193"/>
      <c r="GIK16" s="804"/>
      <c r="GIL16" s="190"/>
      <c r="GIM16" s="190"/>
      <c r="GIN16" s="190"/>
      <c r="GIO16" s="194"/>
      <c r="GIP16" s="470"/>
      <c r="GIQ16" s="190"/>
      <c r="GIR16" s="190"/>
      <c r="GIS16" s="190"/>
      <c r="GIT16" s="190"/>
      <c r="GIU16" s="190"/>
      <c r="GIV16" s="190"/>
      <c r="GIW16" s="190"/>
      <c r="GIX16" s="190"/>
      <c r="GIY16" s="190"/>
      <c r="GIZ16" s="193"/>
      <c r="GJA16" s="804"/>
      <c r="GJB16" s="190"/>
      <c r="GJC16" s="190"/>
      <c r="GJD16" s="190"/>
      <c r="GJE16" s="194"/>
      <c r="GJF16" s="470"/>
      <c r="GJG16" s="190"/>
      <c r="GJH16" s="190"/>
      <c r="GJI16" s="190"/>
      <c r="GJJ16" s="190"/>
      <c r="GJK16" s="190"/>
      <c r="GJL16" s="190"/>
      <c r="GJM16" s="190"/>
      <c r="GJN16" s="190"/>
      <c r="GJO16" s="190"/>
      <c r="GJP16" s="193"/>
      <c r="GJQ16" s="804"/>
      <c r="GJR16" s="190"/>
      <c r="GJS16" s="190"/>
      <c r="GJT16" s="190"/>
      <c r="GJU16" s="194"/>
      <c r="GJV16" s="470"/>
      <c r="GJW16" s="190"/>
      <c r="GJX16" s="190"/>
      <c r="GJY16" s="190"/>
      <c r="GJZ16" s="190"/>
      <c r="GKA16" s="190"/>
      <c r="GKB16" s="190"/>
      <c r="GKC16" s="190"/>
      <c r="GKD16" s="190"/>
      <c r="GKE16" s="190"/>
      <c r="GKF16" s="193"/>
      <c r="GKG16" s="804"/>
      <c r="GKH16" s="190"/>
      <c r="GKI16" s="190"/>
      <c r="GKJ16" s="190"/>
      <c r="GKK16" s="194"/>
      <c r="GKL16" s="470"/>
      <c r="GKM16" s="190"/>
      <c r="GKN16" s="190"/>
      <c r="GKO16" s="190"/>
      <c r="GKP16" s="190"/>
      <c r="GKQ16" s="190"/>
      <c r="GKR16" s="190"/>
      <c r="GKS16" s="190"/>
      <c r="GKT16" s="190"/>
      <c r="GKU16" s="190"/>
      <c r="GKV16" s="193"/>
      <c r="GKW16" s="804"/>
      <c r="GKX16" s="190"/>
      <c r="GKY16" s="190"/>
      <c r="GKZ16" s="190"/>
      <c r="GLA16" s="194"/>
      <c r="GLB16" s="470"/>
      <c r="GLC16" s="190"/>
      <c r="GLD16" s="190"/>
      <c r="GLE16" s="190"/>
      <c r="GLF16" s="190"/>
      <c r="GLG16" s="190"/>
      <c r="GLH16" s="190"/>
      <c r="GLI16" s="190"/>
      <c r="GLJ16" s="190"/>
      <c r="GLK16" s="190"/>
      <c r="GLL16" s="193"/>
      <c r="GLM16" s="804"/>
      <c r="GLN16" s="190"/>
      <c r="GLO16" s="190"/>
      <c r="GLP16" s="190"/>
      <c r="GLQ16" s="194"/>
      <c r="GLR16" s="470"/>
      <c r="GLS16" s="190"/>
      <c r="GLT16" s="190"/>
      <c r="GLU16" s="190"/>
      <c r="GLV16" s="190"/>
      <c r="GLW16" s="190"/>
      <c r="GLX16" s="190"/>
      <c r="GLY16" s="190"/>
      <c r="GLZ16" s="190"/>
      <c r="GMA16" s="190"/>
      <c r="GMB16" s="193"/>
      <c r="GMC16" s="804"/>
      <c r="GMD16" s="190"/>
      <c r="GME16" s="190"/>
      <c r="GMF16" s="190"/>
      <c r="GMG16" s="194"/>
      <c r="GMH16" s="470"/>
      <c r="GMI16" s="190"/>
      <c r="GMJ16" s="190"/>
      <c r="GMK16" s="190"/>
      <c r="GML16" s="190"/>
      <c r="GMM16" s="190"/>
      <c r="GMN16" s="190"/>
      <c r="GMO16" s="190"/>
      <c r="GMP16" s="190"/>
      <c r="GMQ16" s="190"/>
      <c r="GMR16" s="193"/>
      <c r="GMS16" s="804"/>
      <c r="GMT16" s="190"/>
      <c r="GMU16" s="190"/>
      <c r="GMV16" s="190"/>
      <c r="GMW16" s="194"/>
      <c r="GMX16" s="470"/>
      <c r="GMY16" s="190"/>
      <c r="GMZ16" s="190"/>
      <c r="GNA16" s="190"/>
      <c r="GNB16" s="190"/>
      <c r="GNC16" s="190"/>
      <c r="GND16" s="190"/>
      <c r="GNE16" s="190"/>
      <c r="GNF16" s="190"/>
      <c r="GNG16" s="190"/>
      <c r="GNH16" s="193"/>
      <c r="GNI16" s="804"/>
      <c r="GNJ16" s="190"/>
      <c r="GNK16" s="190"/>
      <c r="GNL16" s="190"/>
      <c r="GNM16" s="194"/>
      <c r="GNN16" s="470"/>
      <c r="GNO16" s="190"/>
      <c r="GNP16" s="190"/>
      <c r="GNQ16" s="190"/>
      <c r="GNR16" s="190"/>
      <c r="GNS16" s="190"/>
      <c r="GNT16" s="190"/>
      <c r="GNU16" s="190"/>
      <c r="GNV16" s="190"/>
      <c r="GNW16" s="190"/>
      <c r="GNX16" s="193"/>
      <c r="GNY16" s="804"/>
      <c r="GNZ16" s="190"/>
      <c r="GOA16" s="190"/>
      <c r="GOB16" s="190"/>
      <c r="GOC16" s="194"/>
      <c r="GOD16" s="470"/>
      <c r="GOE16" s="190"/>
      <c r="GOF16" s="190"/>
      <c r="GOG16" s="190"/>
      <c r="GOH16" s="190"/>
      <c r="GOI16" s="190"/>
      <c r="GOJ16" s="190"/>
      <c r="GOK16" s="190"/>
      <c r="GOL16" s="190"/>
      <c r="GOM16" s="190"/>
      <c r="GON16" s="193"/>
      <c r="GOO16" s="804"/>
      <c r="GOP16" s="190"/>
      <c r="GOQ16" s="190"/>
      <c r="GOR16" s="190"/>
      <c r="GOS16" s="194"/>
      <c r="GOT16" s="470"/>
      <c r="GOU16" s="190"/>
      <c r="GOV16" s="190"/>
      <c r="GOW16" s="190"/>
      <c r="GOX16" s="190"/>
      <c r="GOY16" s="190"/>
      <c r="GOZ16" s="190"/>
      <c r="GPA16" s="190"/>
      <c r="GPB16" s="190"/>
      <c r="GPC16" s="190"/>
      <c r="GPD16" s="193"/>
      <c r="GPE16" s="804"/>
      <c r="GPF16" s="190"/>
      <c r="GPG16" s="190"/>
      <c r="GPH16" s="190"/>
      <c r="GPI16" s="194"/>
      <c r="GPJ16" s="470"/>
      <c r="GPK16" s="190"/>
      <c r="GPL16" s="190"/>
      <c r="GPM16" s="190"/>
      <c r="GPN16" s="190"/>
      <c r="GPO16" s="190"/>
      <c r="GPP16" s="190"/>
      <c r="GPQ16" s="190"/>
      <c r="GPR16" s="190"/>
      <c r="GPS16" s="190"/>
      <c r="GPT16" s="193"/>
      <c r="GPU16" s="804"/>
      <c r="GPV16" s="190"/>
      <c r="GPW16" s="190"/>
      <c r="GPX16" s="190"/>
      <c r="GPY16" s="194"/>
      <c r="GPZ16" s="470"/>
      <c r="GQA16" s="190"/>
      <c r="GQB16" s="190"/>
      <c r="GQC16" s="190"/>
      <c r="GQD16" s="190"/>
      <c r="GQE16" s="190"/>
      <c r="GQF16" s="190"/>
      <c r="GQG16" s="190"/>
      <c r="GQH16" s="190"/>
      <c r="GQI16" s="190"/>
      <c r="GQJ16" s="193"/>
      <c r="GQK16" s="804"/>
      <c r="GQL16" s="190"/>
      <c r="GQM16" s="190"/>
      <c r="GQN16" s="190"/>
      <c r="GQO16" s="194"/>
      <c r="GQP16" s="470"/>
      <c r="GQQ16" s="190"/>
      <c r="GQR16" s="190"/>
      <c r="GQS16" s="190"/>
      <c r="GQT16" s="190"/>
      <c r="GQU16" s="190"/>
      <c r="GQV16" s="190"/>
      <c r="GQW16" s="190"/>
      <c r="GQX16" s="190"/>
      <c r="GQY16" s="190"/>
      <c r="GQZ16" s="193"/>
      <c r="GRA16" s="804"/>
      <c r="GRB16" s="190"/>
      <c r="GRC16" s="190"/>
      <c r="GRD16" s="190"/>
      <c r="GRE16" s="194"/>
      <c r="GRF16" s="470"/>
      <c r="GRG16" s="190"/>
      <c r="GRH16" s="190"/>
      <c r="GRI16" s="190"/>
      <c r="GRJ16" s="190"/>
      <c r="GRK16" s="190"/>
      <c r="GRL16" s="190"/>
      <c r="GRM16" s="190"/>
      <c r="GRN16" s="190"/>
      <c r="GRO16" s="190"/>
      <c r="GRP16" s="193"/>
      <c r="GRQ16" s="804"/>
      <c r="GRR16" s="190"/>
      <c r="GRS16" s="190"/>
      <c r="GRT16" s="190"/>
      <c r="GRU16" s="194"/>
      <c r="GRV16" s="470"/>
      <c r="GRW16" s="190"/>
      <c r="GRX16" s="190"/>
      <c r="GRY16" s="190"/>
      <c r="GRZ16" s="190"/>
      <c r="GSA16" s="190"/>
      <c r="GSB16" s="190"/>
      <c r="GSC16" s="190"/>
      <c r="GSD16" s="190"/>
      <c r="GSE16" s="190"/>
      <c r="GSF16" s="193"/>
      <c r="GSG16" s="804"/>
      <c r="GSH16" s="190"/>
      <c r="GSI16" s="190"/>
      <c r="GSJ16" s="190"/>
      <c r="GSK16" s="194"/>
      <c r="GSL16" s="470"/>
      <c r="GSM16" s="190"/>
      <c r="GSN16" s="190"/>
      <c r="GSO16" s="190"/>
      <c r="GSP16" s="190"/>
      <c r="GSQ16" s="190"/>
      <c r="GSR16" s="190"/>
      <c r="GSS16" s="190"/>
      <c r="GST16" s="190"/>
      <c r="GSU16" s="190"/>
      <c r="GSV16" s="193"/>
      <c r="GSW16" s="804"/>
      <c r="GSX16" s="190"/>
      <c r="GSY16" s="190"/>
      <c r="GSZ16" s="190"/>
      <c r="GTA16" s="194"/>
      <c r="GTB16" s="470"/>
      <c r="GTC16" s="190"/>
      <c r="GTD16" s="190"/>
      <c r="GTE16" s="190"/>
      <c r="GTF16" s="190"/>
      <c r="GTG16" s="190"/>
      <c r="GTH16" s="190"/>
      <c r="GTI16" s="190"/>
      <c r="GTJ16" s="190"/>
      <c r="GTK16" s="190"/>
      <c r="GTL16" s="193"/>
      <c r="GTM16" s="804"/>
      <c r="GTN16" s="190"/>
      <c r="GTO16" s="190"/>
      <c r="GTP16" s="190"/>
      <c r="GTQ16" s="194"/>
      <c r="GTR16" s="470"/>
      <c r="GTS16" s="190"/>
      <c r="GTT16" s="190"/>
      <c r="GTU16" s="190"/>
      <c r="GTV16" s="190"/>
      <c r="GTW16" s="190"/>
      <c r="GTX16" s="190"/>
      <c r="GTY16" s="190"/>
      <c r="GTZ16" s="190"/>
      <c r="GUA16" s="190"/>
      <c r="GUB16" s="193"/>
      <c r="GUC16" s="804"/>
      <c r="GUD16" s="190"/>
      <c r="GUE16" s="190"/>
      <c r="GUF16" s="190"/>
      <c r="GUG16" s="194"/>
      <c r="GUH16" s="470"/>
      <c r="GUI16" s="190"/>
      <c r="GUJ16" s="190"/>
      <c r="GUK16" s="190"/>
      <c r="GUL16" s="190"/>
      <c r="GUM16" s="190"/>
      <c r="GUN16" s="190"/>
      <c r="GUO16" s="190"/>
      <c r="GUP16" s="190"/>
      <c r="GUQ16" s="190"/>
      <c r="GUR16" s="193"/>
      <c r="GUS16" s="804"/>
      <c r="GUT16" s="190"/>
      <c r="GUU16" s="190"/>
      <c r="GUV16" s="190"/>
      <c r="GUW16" s="194"/>
      <c r="GUX16" s="470"/>
      <c r="GUY16" s="190"/>
      <c r="GUZ16" s="190"/>
      <c r="GVA16" s="190"/>
      <c r="GVB16" s="190"/>
      <c r="GVC16" s="190"/>
      <c r="GVD16" s="190"/>
      <c r="GVE16" s="190"/>
      <c r="GVF16" s="190"/>
      <c r="GVG16" s="190"/>
      <c r="GVH16" s="193"/>
      <c r="GVI16" s="804"/>
      <c r="GVJ16" s="190"/>
      <c r="GVK16" s="190"/>
      <c r="GVL16" s="190"/>
      <c r="GVM16" s="194"/>
      <c r="GVN16" s="470"/>
      <c r="GVO16" s="190"/>
      <c r="GVP16" s="190"/>
      <c r="GVQ16" s="190"/>
      <c r="GVR16" s="190"/>
      <c r="GVS16" s="190"/>
      <c r="GVT16" s="190"/>
      <c r="GVU16" s="190"/>
      <c r="GVV16" s="190"/>
      <c r="GVW16" s="190"/>
      <c r="GVX16" s="193"/>
      <c r="GVY16" s="804"/>
      <c r="GVZ16" s="190"/>
      <c r="GWA16" s="190"/>
      <c r="GWB16" s="190"/>
      <c r="GWC16" s="194"/>
      <c r="GWD16" s="470"/>
      <c r="GWE16" s="190"/>
      <c r="GWF16" s="190"/>
      <c r="GWG16" s="190"/>
      <c r="GWH16" s="190"/>
      <c r="GWI16" s="190"/>
      <c r="GWJ16" s="190"/>
      <c r="GWK16" s="190"/>
      <c r="GWL16" s="190"/>
      <c r="GWM16" s="190"/>
      <c r="GWN16" s="193"/>
      <c r="GWO16" s="804"/>
      <c r="GWP16" s="190"/>
      <c r="GWQ16" s="190"/>
      <c r="GWR16" s="190"/>
      <c r="GWS16" s="194"/>
      <c r="GWT16" s="470"/>
      <c r="GWU16" s="190"/>
      <c r="GWV16" s="190"/>
      <c r="GWW16" s="190"/>
      <c r="GWX16" s="190"/>
      <c r="GWY16" s="190"/>
      <c r="GWZ16" s="190"/>
      <c r="GXA16" s="190"/>
      <c r="GXB16" s="190"/>
      <c r="GXC16" s="190"/>
      <c r="GXD16" s="193"/>
      <c r="GXE16" s="804"/>
      <c r="GXF16" s="190"/>
      <c r="GXG16" s="190"/>
      <c r="GXH16" s="190"/>
      <c r="GXI16" s="194"/>
      <c r="GXJ16" s="470"/>
      <c r="GXK16" s="190"/>
      <c r="GXL16" s="190"/>
      <c r="GXM16" s="190"/>
      <c r="GXN16" s="190"/>
      <c r="GXO16" s="190"/>
      <c r="GXP16" s="190"/>
      <c r="GXQ16" s="190"/>
      <c r="GXR16" s="190"/>
      <c r="GXS16" s="190"/>
      <c r="GXT16" s="193"/>
      <c r="GXU16" s="804"/>
      <c r="GXV16" s="190"/>
      <c r="GXW16" s="190"/>
      <c r="GXX16" s="190"/>
      <c r="GXY16" s="194"/>
      <c r="GXZ16" s="470"/>
      <c r="GYA16" s="190"/>
      <c r="GYB16" s="190"/>
      <c r="GYC16" s="190"/>
      <c r="GYD16" s="190"/>
      <c r="GYE16" s="190"/>
      <c r="GYF16" s="190"/>
      <c r="GYG16" s="190"/>
      <c r="GYH16" s="190"/>
      <c r="GYI16" s="190"/>
      <c r="GYJ16" s="193"/>
      <c r="GYK16" s="804"/>
      <c r="GYL16" s="190"/>
      <c r="GYM16" s="190"/>
      <c r="GYN16" s="190"/>
      <c r="GYO16" s="194"/>
      <c r="GYP16" s="470"/>
      <c r="GYQ16" s="190"/>
      <c r="GYR16" s="190"/>
      <c r="GYS16" s="190"/>
      <c r="GYT16" s="190"/>
      <c r="GYU16" s="190"/>
      <c r="GYV16" s="190"/>
      <c r="GYW16" s="190"/>
      <c r="GYX16" s="190"/>
      <c r="GYY16" s="190"/>
      <c r="GYZ16" s="193"/>
      <c r="GZA16" s="804"/>
      <c r="GZB16" s="190"/>
      <c r="GZC16" s="190"/>
      <c r="GZD16" s="190"/>
      <c r="GZE16" s="194"/>
      <c r="GZF16" s="470"/>
      <c r="GZG16" s="190"/>
      <c r="GZH16" s="190"/>
      <c r="GZI16" s="190"/>
      <c r="GZJ16" s="190"/>
      <c r="GZK16" s="190"/>
      <c r="GZL16" s="190"/>
      <c r="GZM16" s="190"/>
      <c r="GZN16" s="190"/>
      <c r="GZO16" s="190"/>
      <c r="GZP16" s="193"/>
      <c r="GZQ16" s="804"/>
      <c r="GZR16" s="190"/>
      <c r="GZS16" s="190"/>
      <c r="GZT16" s="190"/>
      <c r="GZU16" s="194"/>
      <c r="GZV16" s="470"/>
      <c r="GZW16" s="190"/>
      <c r="GZX16" s="190"/>
      <c r="GZY16" s="190"/>
      <c r="GZZ16" s="190"/>
      <c r="HAA16" s="190"/>
      <c r="HAB16" s="190"/>
      <c r="HAC16" s="190"/>
      <c r="HAD16" s="190"/>
      <c r="HAE16" s="190"/>
      <c r="HAF16" s="193"/>
      <c r="HAG16" s="804"/>
      <c r="HAH16" s="190"/>
      <c r="HAI16" s="190"/>
      <c r="HAJ16" s="190"/>
      <c r="HAK16" s="194"/>
      <c r="HAL16" s="470"/>
      <c r="HAM16" s="190"/>
      <c r="HAN16" s="190"/>
      <c r="HAO16" s="190"/>
      <c r="HAP16" s="190"/>
      <c r="HAQ16" s="190"/>
      <c r="HAR16" s="190"/>
      <c r="HAS16" s="190"/>
      <c r="HAT16" s="190"/>
      <c r="HAU16" s="190"/>
      <c r="HAV16" s="193"/>
      <c r="HAW16" s="804"/>
      <c r="HAX16" s="190"/>
      <c r="HAY16" s="190"/>
      <c r="HAZ16" s="190"/>
      <c r="HBA16" s="194"/>
      <c r="HBB16" s="470"/>
      <c r="HBC16" s="190"/>
      <c r="HBD16" s="190"/>
      <c r="HBE16" s="190"/>
      <c r="HBF16" s="190"/>
      <c r="HBG16" s="190"/>
      <c r="HBH16" s="190"/>
      <c r="HBI16" s="190"/>
      <c r="HBJ16" s="190"/>
      <c r="HBK16" s="190"/>
      <c r="HBL16" s="193"/>
      <c r="HBM16" s="804"/>
      <c r="HBN16" s="190"/>
      <c r="HBO16" s="190"/>
      <c r="HBP16" s="190"/>
      <c r="HBQ16" s="194"/>
      <c r="HBR16" s="470"/>
      <c r="HBS16" s="190"/>
      <c r="HBT16" s="190"/>
      <c r="HBU16" s="190"/>
      <c r="HBV16" s="190"/>
      <c r="HBW16" s="190"/>
      <c r="HBX16" s="190"/>
      <c r="HBY16" s="190"/>
      <c r="HBZ16" s="190"/>
      <c r="HCA16" s="190"/>
      <c r="HCB16" s="193"/>
      <c r="HCC16" s="804"/>
      <c r="HCD16" s="190"/>
      <c r="HCE16" s="190"/>
      <c r="HCF16" s="190"/>
      <c r="HCG16" s="194"/>
      <c r="HCH16" s="470"/>
      <c r="HCI16" s="190"/>
      <c r="HCJ16" s="190"/>
      <c r="HCK16" s="190"/>
      <c r="HCL16" s="190"/>
      <c r="HCM16" s="190"/>
      <c r="HCN16" s="190"/>
      <c r="HCO16" s="190"/>
      <c r="HCP16" s="190"/>
      <c r="HCQ16" s="190"/>
      <c r="HCR16" s="193"/>
      <c r="HCS16" s="804"/>
      <c r="HCT16" s="190"/>
      <c r="HCU16" s="190"/>
      <c r="HCV16" s="190"/>
      <c r="HCW16" s="194"/>
      <c r="HCX16" s="470"/>
      <c r="HCY16" s="190"/>
      <c r="HCZ16" s="190"/>
      <c r="HDA16" s="190"/>
      <c r="HDB16" s="190"/>
      <c r="HDC16" s="190"/>
      <c r="HDD16" s="190"/>
      <c r="HDE16" s="190"/>
      <c r="HDF16" s="190"/>
      <c r="HDG16" s="190"/>
      <c r="HDH16" s="193"/>
      <c r="HDI16" s="804"/>
      <c r="HDJ16" s="190"/>
      <c r="HDK16" s="190"/>
      <c r="HDL16" s="190"/>
      <c r="HDM16" s="194"/>
      <c r="HDN16" s="470"/>
      <c r="HDO16" s="190"/>
      <c r="HDP16" s="190"/>
      <c r="HDQ16" s="190"/>
      <c r="HDR16" s="190"/>
      <c r="HDS16" s="190"/>
      <c r="HDT16" s="190"/>
      <c r="HDU16" s="190"/>
      <c r="HDV16" s="190"/>
      <c r="HDW16" s="190"/>
      <c r="HDX16" s="193"/>
      <c r="HDY16" s="804"/>
      <c r="HDZ16" s="190"/>
      <c r="HEA16" s="190"/>
      <c r="HEB16" s="190"/>
      <c r="HEC16" s="194"/>
      <c r="HED16" s="470"/>
      <c r="HEE16" s="190"/>
      <c r="HEF16" s="190"/>
      <c r="HEG16" s="190"/>
      <c r="HEH16" s="190"/>
      <c r="HEI16" s="190"/>
      <c r="HEJ16" s="190"/>
      <c r="HEK16" s="190"/>
      <c r="HEL16" s="190"/>
      <c r="HEM16" s="190"/>
      <c r="HEN16" s="193"/>
      <c r="HEO16" s="804"/>
      <c r="HEP16" s="190"/>
      <c r="HEQ16" s="190"/>
      <c r="HER16" s="190"/>
      <c r="HES16" s="194"/>
      <c r="HET16" s="470"/>
      <c r="HEU16" s="190"/>
      <c r="HEV16" s="190"/>
      <c r="HEW16" s="190"/>
      <c r="HEX16" s="190"/>
      <c r="HEY16" s="190"/>
      <c r="HEZ16" s="190"/>
      <c r="HFA16" s="190"/>
      <c r="HFB16" s="190"/>
      <c r="HFC16" s="190"/>
      <c r="HFD16" s="193"/>
      <c r="HFE16" s="804"/>
      <c r="HFF16" s="190"/>
      <c r="HFG16" s="190"/>
      <c r="HFH16" s="190"/>
      <c r="HFI16" s="194"/>
      <c r="HFJ16" s="470"/>
      <c r="HFK16" s="190"/>
      <c r="HFL16" s="190"/>
      <c r="HFM16" s="190"/>
      <c r="HFN16" s="190"/>
      <c r="HFO16" s="190"/>
      <c r="HFP16" s="190"/>
      <c r="HFQ16" s="190"/>
      <c r="HFR16" s="190"/>
      <c r="HFS16" s="190"/>
      <c r="HFT16" s="193"/>
      <c r="HFU16" s="804"/>
      <c r="HFV16" s="190"/>
      <c r="HFW16" s="190"/>
      <c r="HFX16" s="190"/>
      <c r="HFY16" s="194"/>
      <c r="HFZ16" s="470"/>
      <c r="HGA16" s="190"/>
      <c r="HGB16" s="190"/>
      <c r="HGC16" s="190"/>
      <c r="HGD16" s="190"/>
      <c r="HGE16" s="190"/>
      <c r="HGF16" s="190"/>
      <c r="HGG16" s="190"/>
      <c r="HGH16" s="190"/>
      <c r="HGI16" s="190"/>
      <c r="HGJ16" s="193"/>
      <c r="HGK16" s="804"/>
      <c r="HGL16" s="190"/>
      <c r="HGM16" s="190"/>
      <c r="HGN16" s="190"/>
      <c r="HGO16" s="194"/>
      <c r="HGP16" s="470"/>
      <c r="HGQ16" s="190"/>
      <c r="HGR16" s="190"/>
      <c r="HGS16" s="190"/>
      <c r="HGT16" s="190"/>
      <c r="HGU16" s="190"/>
      <c r="HGV16" s="190"/>
      <c r="HGW16" s="190"/>
      <c r="HGX16" s="190"/>
      <c r="HGY16" s="190"/>
      <c r="HGZ16" s="193"/>
      <c r="HHA16" s="804"/>
      <c r="HHB16" s="190"/>
      <c r="HHC16" s="190"/>
      <c r="HHD16" s="190"/>
      <c r="HHE16" s="194"/>
      <c r="HHF16" s="470"/>
      <c r="HHG16" s="190"/>
      <c r="HHH16" s="190"/>
      <c r="HHI16" s="190"/>
      <c r="HHJ16" s="190"/>
      <c r="HHK16" s="190"/>
      <c r="HHL16" s="190"/>
      <c r="HHM16" s="190"/>
      <c r="HHN16" s="190"/>
      <c r="HHO16" s="190"/>
      <c r="HHP16" s="193"/>
      <c r="HHQ16" s="804"/>
      <c r="HHR16" s="190"/>
      <c r="HHS16" s="190"/>
      <c r="HHT16" s="190"/>
      <c r="HHU16" s="194"/>
      <c r="HHV16" s="470"/>
      <c r="HHW16" s="190"/>
      <c r="HHX16" s="190"/>
      <c r="HHY16" s="190"/>
      <c r="HHZ16" s="190"/>
      <c r="HIA16" s="190"/>
      <c r="HIB16" s="190"/>
      <c r="HIC16" s="190"/>
      <c r="HID16" s="190"/>
      <c r="HIE16" s="190"/>
      <c r="HIF16" s="193"/>
      <c r="HIG16" s="804"/>
      <c r="HIH16" s="190"/>
      <c r="HII16" s="190"/>
      <c r="HIJ16" s="190"/>
      <c r="HIK16" s="194"/>
      <c r="HIL16" s="470"/>
      <c r="HIM16" s="190"/>
      <c r="HIN16" s="190"/>
      <c r="HIO16" s="190"/>
      <c r="HIP16" s="190"/>
      <c r="HIQ16" s="190"/>
      <c r="HIR16" s="190"/>
      <c r="HIS16" s="190"/>
      <c r="HIT16" s="190"/>
      <c r="HIU16" s="190"/>
      <c r="HIV16" s="193"/>
      <c r="HIW16" s="804"/>
      <c r="HIX16" s="190"/>
      <c r="HIY16" s="190"/>
      <c r="HIZ16" s="190"/>
      <c r="HJA16" s="194"/>
      <c r="HJB16" s="470"/>
      <c r="HJC16" s="190"/>
      <c r="HJD16" s="190"/>
      <c r="HJE16" s="190"/>
      <c r="HJF16" s="190"/>
      <c r="HJG16" s="190"/>
      <c r="HJH16" s="190"/>
      <c r="HJI16" s="190"/>
      <c r="HJJ16" s="190"/>
      <c r="HJK16" s="190"/>
      <c r="HJL16" s="193"/>
      <c r="HJM16" s="804"/>
      <c r="HJN16" s="190"/>
      <c r="HJO16" s="190"/>
      <c r="HJP16" s="190"/>
      <c r="HJQ16" s="194"/>
      <c r="HJR16" s="470"/>
      <c r="HJS16" s="190"/>
      <c r="HJT16" s="190"/>
      <c r="HJU16" s="190"/>
      <c r="HJV16" s="190"/>
      <c r="HJW16" s="190"/>
      <c r="HJX16" s="190"/>
      <c r="HJY16" s="190"/>
      <c r="HJZ16" s="190"/>
      <c r="HKA16" s="190"/>
      <c r="HKB16" s="193"/>
      <c r="HKC16" s="804"/>
      <c r="HKD16" s="190"/>
      <c r="HKE16" s="190"/>
      <c r="HKF16" s="190"/>
      <c r="HKG16" s="194"/>
      <c r="HKH16" s="470"/>
      <c r="HKI16" s="190"/>
      <c r="HKJ16" s="190"/>
      <c r="HKK16" s="190"/>
      <c r="HKL16" s="190"/>
      <c r="HKM16" s="190"/>
      <c r="HKN16" s="190"/>
      <c r="HKO16" s="190"/>
      <c r="HKP16" s="190"/>
      <c r="HKQ16" s="190"/>
      <c r="HKR16" s="193"/>
      <c r="HKS16" s="804"/>
      <c r="HKT16" s="190"/>
      <c r="HKU16" s="190"/>
      <c r="HKV16" s="190"/>
      <c r="HKW16" s="194"/>
      <c r="HKX16" s="470"/>
      <c r="HKY16" s="190"/>
      <c r="HKZ16" s="190"/>
      <c r="HLA16" s="190"/>
      <c r="HLB16" s="190"/>
      <c r="HLC16" s="190"/>
      <c r="HLD16" s="190"/>
      <c r="HLE16" s="190"/>
      <c r="HLF16" s="190"/>
      <c r="HLG16" s="190"/>
      <c r="HLH16" s="193"/>
      <c r="HLI16" s="804"/>
      <c r="HLJ16" s="190"/>
      <c r="HLK16" s="190"/>
      <c r="HLL16" s="190"/>
      <c r="HLM16" s="194"/>
      <c r="HLN16" s="470"/>
      <c r="HLO16" s="190"/>
      <c r="HLP16" s="190"/>
      <c r="HLQ16" s="190"/>
      <c r="HLR16" s="190"/>
      <c r="HLS16" s="190"/>
      <c r="HLT16" s="190"/>
      <c r="HLU16" s="190"/>
      <c r="HLV16" s="190"/>
      <c r="HLW16" s="190"/>
      <c r="HLX16" s="193"/>
      <c r="HLY16" s="804"/>
      <c r="HLZ16" s="190"/>
      <c r="HMA16" s="190"/>
      <c r="HMB16" s="190"/>
      <c r="HMC16" s="194"/>
      <c r="HMD16" s="470"/>
      <c r="HME16" s="190"/>
      <c r="HMF16" s="190"/>
      <c r="HMG16" s="190"/>
      <c r="HMH16" s="190"/>
      <c r="HMI16" s="190"/>
      <c r="HMJ16" s="190"/>
      <c r="HMK16" s="190"/>
      <c r="HML16" s="190"/>
      <c r="HMM16" s="190"/>
      <c r="HMN16" s="193"/>
      <c r="HMO16" s="804"/>
      <c r="HMP16" s="190"/>
      <c r="HMQ16" s="190"/>
      <c r="HMR16" s="190"/>
      <c r="HMS16" s="194"/>
      <c r="HMT16" s="470"/>
      <c r="HMU16" s="190"/>
      <c r="HMV16" s="190"/>
      <c r="HMW16" s="190"/>
      <c r="HMX16" s="190"/>
      <c r="HMY16" s="190"/>
      <c r="HMZ16" s="190"/>
      <c r="HNA16" s="190"/>
      <c r="HNB16" s="190"/>
      <c r="HNC16" s="190"/>
      <c r="HND16" s="193"/>
      <c r="HNE16" s="804"/>
      <c r="HNF16" s="190"/>
      <c r="HNG16" s="190"/>
      <c r="HNH16" s="190"/>
      <c r="HNI16" s="194"/>
      <c r="HNJ16" s="470"/>
      <c r="HNK16" s="190"/>
      <c r="HNL16" s="190"/>
      <c r="HNM16" s="190"/>
      <c r="HNN16" s="190"/>
      <c r="HNO16" s="190"/>
      <c r="HNP16" s="190"/>
      <c r="HNQ16" s="190"/>
      <c r="HNR16" s="190"/>
      <c r="HNS16" s="190"/>
      <c r="HNT16" s="193"/>
      <c r="HNU16" s="804"/>
      <c r="HNV16" s="190"/>
      <c r="HNW16" s="190"/>
      <c r="HNX16" s="190"/>
      <c r="HNY16" s="194"/>
      <c r="HNZ16" s="470"/>
      <c r="HOA16" s="190"/>
      <c r="HOB16" s="190"/>
      <c r="HOC16" s="190"/>
      <c r="HOD16" s="190"/>
      <c r="HOE16" s="190"/>
      <c r="HOF16" s="190"/>
      <c r="HOG16" s="190"/>
      <c r="HOH16" s="190"/>
      <c r="HOI16" s="190"/>
      <c r="HOJ16" s="193"/>
      <c r="HOK16" s="804"/>
      <c r="HOL16" s="190"/>
      <c r="HOM16" s="190"/>
      <c r="HON16" s="190"/>
      <c r="HOO16" s="194"/>
      <c r="HOP16" s="470"/>
      <c r="HOQ16" s="190"/>
      <c r="HOR16" s="190"/>
      <c r="HOS16" s="190"/>
      <c r="HOT16" s="190"/>
      <c r="HOU16" s="190"/>
      <c r="HOV16" s="190"/>
      <c r="HOW16" s="190"/>
      <c r="HOX16" s="190"/>
      <c r="HOY16" s="190"/>
      <c r="HOZ16" s="193"/>
      <c r="HPA16" s="804"/>
      <c r="HPB16" s="190"/>
      <c r="HPC16" s="190"/>
      <c r="HPD16" s="190"/>
      <c r="HPE16" s="194"/>
      <c r="HPF16" s="470"/>
      <c r="HPG16" s="190"/>
      <c r="HPH16" s="190"/>
      <c r="HPI16" s="190"/>
      <c r="HPJ16" s="190"/>
      <c r="HPK16" s="190"/>
      <c r="HPL16" s="190"/>
      <c r="HPM16" s="190"/>
      <c r="HPN16" s="190"/>
      <c r="HPO16" s="190"/>
      <c r="HPP16" s="193"/>
      <c r="HPQ16" s="804"/>
      <c r="HPR16" s="190"/>
      <c r="HPS16" s="190"/>
      <c r="HPT16" s="190"/>
      <c r="HPU16" s="194"/>
      <c r="HPV16" s="470"/>
      <c r="HPW16" s="190"/>
      <c r="HPX16" s="190"/>
      <c r="HPY16" s="190"/>
      <c r="HPZ16" s="190"/>
      <c r="HQA16" s="190"/>
      <c r="HQB16" s="190"/>
      <c r="HQC16" s="190"/>
      <c r="HQD16" s="190"/>
      <c r="HQE16" s="190"/>
      <c r="HQF16" s="193"/>
      <c r="HQG16" s="804"/>
      <c r="HQH16" s="190"/>
      <c r="HQI16" s="190"/>
      <c r="HQJ16" s="190"/>
      <c r="HQK16" s="194"/>
      <c r="HQL16" s="470"/>
      <c r="HQM16" s="190"/>
      <c r="HQN16" s="190"/>
      <c r="HQO16" s="190"/>
      <c r="HQP16" s="190"/>
      <c r="HQQ16" s="190"/>
      <c r="HQR16" s="190"/>
      <c r="HQS16" s="190"/>
      <c r="HQT16" s="190"/>
      <c r="HQU16" s="190"/>
      <c r="HQV16" s="193"/>
      <c r="HQW16" s="804"/>
      <c r="HQX16" s="190"/>
      <c r="HQY16" s="190"/>
      <c r="HQZ16" s="190"/>
      <c r="HRA16" s="194"/>
      <c r="HRB16" s="470"/>
      <c r="HRC16" s="190"/>
      <c r="HRD16" s="190"/>
      <c r="HRE16" s="190"/>
      <c r="HRF16" s="190"/>
      <c r="HRG16" s="190"/>
      <c r="HRH16" s="190"/>
      <c r="HRI16" s="190"/>
      <c r="HRJ16" s="190"/>
      <c r="HRK16" s="190"/>
      <c r="HRL16" s="193"/>
      <c r="HRM16" s="804"/>
      <c r="HRN16" s="190"/>
      <c r="HRO16" s="190"/>
      <c r="HRP16" s="190"/>
      <c r="HRQ16" s="194"/>
      <c r="HRR16" s="470"/>
      <c r="HRS16" s="190"/>
      <c r="HRT16" s="190"/>
      <c r="HRU16" s="190"/>
      <c r="HRV16" s="190"/>
      <c r="HRW16" s="190"/>
      <c r="HRX16" s="190"/>
      <c r="HRY16" s="190"/>
      <c r="HRZ16" s="190"/>
      <c r="HSA16" s="190"/>
      <c r="HSB16" s="193"/>
      <c r="HSC16" s="804"/>
      <c r="HSD16" s="190"/>
      <c r="HSE16" s="190"/>
      <c r="HSF16" s="190"/>
      <c r="HSG16" s="194"/>
      <c r="HSH16" s="470"/>
      <c r="HSI16" s="190"/>
      <c r="HSJ16" s="190"/>
      <c r="HSK16" s="190"/>
      <c r="HSL16" s="190"/>
      <c r="HSM16" s="190"/>
      <c r="HSN16" s="190"/>
      <c r="HSO16" s="190"/>
      <c r="HSP16" s="190"/>
      <c r="HSQ16" s="190"/>
      <c r="HSR16" s="193"/>
      <c r="HSS16" s="804"/>
      <c r="HST16" s="190"/>
      <c r="HSU16" s="190"/>
      <c r="HSV16" s="190"/>
      <c r="HSW16" s="194"/>
      <c r="HSX16" s="470"/>
      <c r="HSY16" s="190"/>
      <c r="HSZ16" s="190"/>
      <c r="HTA16" s="190"/>
      <c r="HTB16" s="190"/>
      <c r="HTC16" s="190"/>
      <c r="HTD16" s="190"/>
      <c r="HTE16" s="190"/>
      <c r="HTF16" s="190"/>
      <c r="HTG16" s="190"/>
      <c r="HTH16" s="193"/>
      <c r="HTI16" s="804"/>
      <c r="HTJ16" s="190"/>
      <c r="HTK16" s="190"/>
      <c r="HTL16" s="190"/>
      <c r="HTM16" s="194"/>
      <c r="HTN16" s="470"/>
      <c r="HTO16" s="190"/>
      <c r="HTP16" s="190"/>
      <c r="HTQ16" s="190"/>
      <c r="HTR16" s="190"/>
      <c r="HTS16" s="190"/>
      <c r="HTT16" s="190"/>
      <c r="HTU16" s="190"/>
      <c r="HTV16" s="190"/>
      <c r="HTW16" s="190"/>
      <c r="HTX16" s="193"/>
      <c r="HTY16" s="804"/>
      <c r="HTZ16" s="190"/>
      <c r="HUA16" s="190"/>
      <c r="HUB16" s="190"/>
      <c r="HUC16" s="194"/>
      <c r="HUD16" s="470"/>
      <c r="HUE16" s="190"/>
      <c r="HUF16" s="190"/>
      <c r="HUG16" s="190"/>
      <c r="HUH16" s="190"/>
      <c r="HUI16" s="190"/>
      <c r="HUJ16" s="190"/>
      <c r="HUK16" s="190"/>
      <c r="HUL16" s="190"/>
      <c r="HUM16" s="190"/>
      <c r="HUN16" s="193"/>
      <c r="HUO16" s="804"/>
      <c r="HUP16" s="190"/>
      <c r="HUQ16" s="190"/>
      <c r="HUR16" s="190"/>
      <c r="HUS16" s="194"/>
      <c r="HUT16" s="470"/>
      <c r="HUU16" s="190"/>
      <c r="HUV16" s="190"/>
      <c r="HUW16" s="190"/>
      <c r="HUX16" s="190"/>
      <c r="HUY16" s="190"/>
      <c r="HUZ16" s="190"/>
      <c r="HVA16" s="190"/>
      <c r="HVB16" s="190"/>
      <c r="HVC16" s="190"/>
      <c r="HVD16" s="193"/>
      <c r="HVE16" s="804"/>
      <c r="HVF16" s="190"/>
      <c r="HVG16" s="190"/>
      <c r="HVH16" s="190"/>
      <c r="HVI16" s="194"/>
      <c r="HVJ16" s="470"/>
      <c r="HVK16" s="190"/>
      <c r="HVL16" s="190"/>
      <c r="HVM16" s="190"/>
      <c r="HVN16" s="190"/>
      <c r="HVO16" s="190"/>
      <c r="HVP16" s="190"/>
      <c r="HVQ16" s="190"/>
      <c r="HVR16" s="190"/>
      <c r="HVS16" s="190"/>
      <c r="HVT16" s="193"/>
      <c r="HVU16" s="804"/>
      <c r="HVV16" s="190"/>
      <c r="HVW16" s="190"/>
      <c r="HVX16" s="190"/>
      <c r="HVY16" s="194"/>
      <c r="HVZ16" s="470"/>
      <c r="HWA16" s="190"/>
      <c r="HWB16" s="190"/>
      <c r="HWC16" s="190"/>
      <c r="HWD16" s="190"/>
      <c r="HWE16" s="190"/>
      <c r="HWF16" s="190"/>
      <c r="HWG16" s="190"/>
      <c r="HWH16" s="190"/>
      <c r="HWI16" s="190"/>
      <c r="HWJ16" s="193"/>
      <c r="HWK16" s="804"/>
      <c r="HWL16" s="190"/>
      <c r="HWM16" s="190"/>
      <c r="HWN16" s="190"/>
      <c r="HWO16" s="194"/>
      <c r="HWP16" s="470"/>
      <c r="HWQ16" s="190"/>
      <c r="HWR16" s="190"/>
      <c r="HWS16" s="190"/>
      <c r="HWT16" s="190"/>
      <c r="HWU16" s="190"/>
      <c r="HWV16" s="190"/>
      <c r="HWW16" s="190"/>
      <c r="HWX16" s="190"/>
      <c r="HWY16" s="190"/>
      <c r="HWZ16" s="193"/>
      <c r="HXA16" s="804"/>
      <c r="HXB16" s="190"/>
      <c r="HXC16" s="190"/>
      <c r="HXD16" s="190"/>
      <c r="HXE16" s="194"/>
      <c r="HXF16" s="470"/>
      <c r="HXG16" s="190"/>
      <c r="HXH16" s="190"/>
      <c r="HXI16" s="190"/>
      <c r="HXJ16" s="190"/>
      <c r="HXK16" s="190"/>
      <c r="HXL16" s="190"/>
      <c r="HXM16" s="190"/>
      <c r="HXN16" s="190"/>
      <c r="HXO16" s="190"/>
      <c r="HXP16" s="193"/>
      <c r="HXQ16" s="804"/>
      <c r="HXR16" s="190"/>
      <c r="HXS16" s="190"/>
      <c r="HXT16" s="190"/>
      <c r="HXU16" s="194"/>
      <c r="HXV16" s="470"/>
      <c r="HXW16" s="190"/>
      <c r="HXX16" s="190"/>
      <c r="HXY16" s="190"/>
      <c r="HXZ16" s="190"/>
      <c r="HYA16" s="190"/>
      <c r="HYB16" s="190"/>
      <c r="HYC16" s="190"/>
      <c r="HYD16" s="190"/>
      <c r="HYE16" s="190"/>
      <c r="HYF16" s="193"/>
      <c r="HYG16" s="804"/>
      <c r="HYH16" s="190"/>
      <c r="HYI16" s="190"/>
      <c r="HYJ16" s="190"/>
      <c r="HYK16" s="194"/>
      <c r="HYL16" s="470"/>
      <c r="HYM16" s="190"/>
      <c r="HYN16" s="190"/>
      <c r="HYO16" s="190"/>
      <c r="HYP16" s="190"/>
      <c r="HYQ16" s="190"/>
      <c r="HYR16" s="190"/>
      <c r="HYS16" s="190"/>
      <c r="HYT16" s="190"/>
      <c r="HYU16" s="190"/>
      <c r="HYV16" s="193"/>
      <c r="HYW16" s="804"/>
      <c r="HYX16" s="190"/>
      <c r="HYY16" s="190"/>
      <c r="HYZ16" s="190"/>
      <c r="HZA16" s="194"/>
      <c r="HZB16" s="470"/>
      <c r="HZC16" s="190"/>
      <c r="HZD16" s="190"/>
      <c r="HZE16" s="190"/>
      <c r="HZF16" s="190"/>
      <c r="HZG16" s="190"/>
      <c r="HZH16" s="190"/>
      <c r="HZI16" s="190"/>
      <c r="HZJ16" s="190"/>
      <c r="HZK16" s="190"/>
      <c r="HZL16" s="193"/>
      <c r="HZM16" s="804"/>
      <c r="HZN16" s="190"/>
      <c r="HZO16" s="190"/>
      <c r="HZP16" s="190"/>
      <c r="HZQ16" s="194"/>
      <c r="HZR16" s="470"/>
      <c r="HZS16" s="190"/>
      <c r="HZT16" s="190"/>
      <c r="HZU16" s="190"/>
      <c r="HZV16" s="190"/>
      <c r="HZW16" s="190"/>
      <c r="HZX16" s="190"/>
      <c r="HZY16" s="190"/>
      <c r="HZZ16" s="190"/>
      <c r="IAA16" s="190"/>
      <c r="IAB16" s="193"/>
      <c r="IAC16" s="804"/>
      <c r="IAD16" s="190"/>
      <c r="IAE16" s="190"/>
      <c r="IAF16" s="190"/>
      <c r="IAG16" s="194"/>
      <c r="IAH16" s="470"/>
      <c r="IAI16" s="190"/>
      <c r="IAJ16" s="190"/>
      <c r="IAK16" s="190"/>
      <c r="IAL16" s="190"/>
      <c r="IAM16" s="190"/>
      <c r="IAN16" s="190"/>
      <c r="IAO16" s="190"/>
      <c r="IAP16" s="190"/>
      <c r="IAQ16" s="190"/>
      <c r="IAR16" s="193"/>
      <c r="IAS16" s="804"/>
      <c r="IAT16" s="190"/>
      <c r="IAU16" s="190"/>
      <c r="IAV16" s="190"/>
      <c r="IAW16" s="194"/>
      <c r="IAX16" s="470"/>
      <c r="IAY16" s="190"/>
      <c r="IAZ16" s="190"/>
      <c r="IBA16" s="190"/>
      <c r="IBB16" s="190"/>
      <c r="IBC16" s="190"/>
      <c r="IBD16" s="190"/>
      <c r="IBE16" s="190"/>
      <c r="IBF16" s="190"/>
      <c r="IBG16" s="190"/>
      <c r="IBH16" s="193"/>
      <c r="IBI16" s="804"/>
      <c r="IBJ16" s="190"/>
      <c r="IBK16" s="190"/>
      <c r="IBL16" s="190"/>
      <c r="IBM16" s="194"/>
      <c r="IBN16" s="470"/>
      <c r="IBO16" s="190"/>
      <c r="IBP16" s="190"/>
      <c r="IBQ16" s="190"/>
      <c r="IBR16" s="190"/>
      <c r="IBS16" s="190"/>
      <c r="IBT16" s="190"/>
      <c r="IBU16" s="190"/>
      <c r="IBV16" s="190"/>
      <c r="IBW16" s="190"/>
      <c r="IBX16" s="193"/>
      <c r="IBY16" s="804"/>
      <c r="IBZ16" s="190"/>
      <c r="ICA16" s="190"/>
      <c r="ICB16" s="190"/>
      <c r="ICC16" s="194"/>
      <c r="ICD16" s="470"/>
      <c r="ICE16" s="190"/>
      <c r="ICF16" s="190"/>
      <c r="ICG16" s="190"/>
      <c r="ICH16" s="190"/>
      <c r="ICI16" s="190"/>
      <c r="ICJ16" s="190"/>
      <c r="ICK16" s="190"/>
      <c r="ICL16" s="190"/>
      <c r="ICM16" s="190"/>
      <c r="ICN16" s="193"/>
      <c r="ICO16" s="804"/>
      <c r="ICP16" s="190"/>
      <c r="ICQ16" s="190"/>
      <c r="ICR16" s="190"/>
      <c r="ICS16" s="194"/>
      <c r="ICT16" s="470"/>
      <c r="ICU16" s="190"/>
      <c r="ICV16" s="190"/>
      <c r="ICW16" s="190"/>
      <c r="ICX16" s="190"/>
      <c r="ICY16" s="190"/>
      <c r="ICZ16" s="190"/>
      <c r="IDA16" s="190"/>
      <c r="IDB16" s="190"/>
      <c r="IDC16" s="190"/>
      <c r="IDD16" s="193"/>
      <c r="IDE16" s="804"/>
      <c r="IDF16" s="190"/>
      <c r="IDG16" s="190"/>
      <c r="IDH16" s="190"/>
      <c r="IDI16" s="194"/>
      <c r="IDJ16" s="470"/>
      <c r="IDK16" s="190"/>
      <c r="IDL16" s="190"/>
      <c r="IDM16" s="190"/>
      <c r="IDN16" s="190"/>
      <c r="IDO16" s="190"/>
      <c r="IDP16" s="190"/>
      <c r="IDQ16" s="190"/>
      <c r="IDR16" s="190"/>
      <c r="IDS16" s="190"/>
      <c r="IDT16" s="193"/>
      <c r="IDU16" s="804"/>
      <c r="IDV16" s="190"/>
      <c r="IDW16" s="190"/>
      <c r="IDX16" s="190"/>
      <c r="IDY16" s="194"/>
      <c r="IDZ16" s="470"/>
      <c r="IEA16" s="190"/>
      <c r="IEB16" s="190"/>
      <c r="IEC16" s="190"/>
      <c r="IED16" s="190"/>
      <c r="IEE16" s="190"/>
      <c r="IEF16" s="190"/>
      <c r="IEG16" s="190"/>
      <c r="IEH16" s="190"/>
      <c r="IEI16" s="190"/>
      <c r="IEJ16" s="193"/>
      <c r="IEK16" s="804"/>
      <c r="IEL16" s="190"/>
      <c r="IEM16" s="190"/>
      <c r="IEN16" s="190"/>
      <c r="IEO16" s="194"/>
      <c r="IEP16" s="470"/>
      <c r="IEQ16" s="190"/>
      <c r="IER16" s="190"/>
      <c r="IES16" s="190"/>
      <c r="IET16" s="190"/>
      <c r="IEU16" s="190"/>
      <c r="IEV16" s="190"/>
      <c r="IEW16" s="190"/>
      <c r="IEX16" s="190"/>
      <c r="IEY16" s="190"/>
      <c r="IEZ16" s="193"/>
      <c r="IFA16" s="804"/>
      <c r="IFB16" s="190"/>
      <c r="IFC16" s="190"/>
      <c r="IFD16" s="190"/>
      <c r="IFE16" s="194"/>
      <c r="IFF16" s="470"/>
      <c r="IFG16" s="190"/>
      <c r="IFH16" s="190"/>
      <c r="IFI16" s="190"/>
      <c r="IFJ16" s="190"/>
      <c r="IFK16" s="190"/>
      <c r="IFL16" s="190"/>
      <c r="IFM16" s="190"/>
      <c r="IFN16" s="190"/>
      <c r="IFO16" s="190"/>
      <c r="IFP16" s="193"/>
      <c r="IFQ16" s="804"/>
      <c r="IFR16" s="190"/>
      <c r="IFS16" s="190"/>
      <c r="IFT16" s="190"/>
      <c r="IFU16" s="194"/>
      <c r="IFV16" s="470"/>
      <c r="IFW16" s="190"/>
      <c r="IFX16" s="190"/>
      <c r="IFY16" s="190"/>
      <c r="IFZ16" s="190"/>
      <c r="IGA16" s="190"/>
      <c r="IGB16" s="190"/>
      <c r="IGC16" s="190"/>
      <c r="IGD16" s="190"/>
      <c r="IGE16" s="190"/>
      <c r="IGF16" s="193"/>
      <c r="IGG16" s="804"/>
      <c r="IGH16" s="190"/>
      <c r="IGI16" s="190"/>
      <c r="IGJ16" s="190"/>
      <c r="IGK16" s="194"/>
      <c r="IGL16" s="470"/>
      <c r="IGM16" s="190"/>
      <c r="IGN16" s="190"/>
      <c r="IGO16" s="190"/>
      <c r="IGP16" s="190"/>
      <c r="IGQ16" s="190"/>
      <c r="IGR16" s="190"/>
      <c r="IGS16" s="190"/>
      <c r="IGT16" s="190"/>
      <c r="IGU16" s="190"/>
      <c r="IGV16" s="193"/>
      <c r="IGW16" s="804"/>
      <c r="IGX16" s="190"/>
      <c r="IGY16" s="190"/>
      <c r="IGZ16" s="190"/>
      <c r="IHA16" s="194"/>
      <c r="IHB16" s="470"/>
      <c r="IHC16" s="190"/>
      <c r="IHD16" s="190"/>
      <c r="IHE16" s="190"/>
      <c r="IHF16" s="190"/>
      <c r="IHG16" s="190"/>
      <c r="IHH16" s="190"/>
      <c r="IHI16" s="190"/>
      <c r="IHJ16" s="190"/>
      <c r="IHK16" s="190"/>
      <c r="IHL16" s="193"/>
      <c r="IHM16" s="804"/>
      <c r="IHN16" s="190"/>
      <c r="IHO16" s="190"/>
      <c r="IHP16" s="190"/>
      <c r="IHQ16" s="194"/>
      <c r="IHR16" s="470"/>
      <c r="IHS16" s="190"/>
      <c r="IHT16" s="190"/>
      <c r="IHU16" s="190"/>
      <c r="IHV16" s="190"/>
      <c r="IHW16" s="190"/>
      <c r="IHX16" s="190"/>
      <c r="IHY16" s="190"/>
      <c r="IHZ16" s="190"/>
      <c r="IIA16" s="190"/>
      <c r="IIB16" s="193"/>
      <c r="IIC16" s="804"/>
      <c r="IID16" s="190"/>
      <c r="IIE16" s="190"/>
      <c r="IIF16" s="190"/>
      <c r="IIG16" s="194"/>
      <c r="IIH16" s="470"/>
      <c r="III16" s="190"/>
      <c r="IIJ16" s="190"/>
      <c r="IIK16" s="190"/>
      <c r="IIL16" s="190"/>
      <c r="IIM16" s="190"/>
      <c r="IIN16" s="190"/>
      <c r="IIO16" s="190"/>
      <c r="IIP16" s="190"/>
      <c r="IIQ16" s="190"/>
      <c r="IIR16" s="193"/>
      <c r="IIS16" s="804"/>
      <c r="IIT16" s="190"/>
      <c r="IIU16" s="190"/>
      <c r="IIV16" s="190"/>
      <c r="IIW16" s="194"/>
      <c r="IIX16" s="470"/>
      <c r="IIY16" s="190"/>
      <c r="IIZ16" s="190"/>
      <c r="IJA16" s="190"/>
      <c r="IJB16" s="190"/>
      <c r="IJC16" s="190"/>
      <c r="IJD16" s="190"/>
      <c r="IJE16" s="190"/>
      <c r="IJF16" s="190"/>
      <c r="IJG16" s="190"/>
      <c r="IJH16" s="193"/>
      <c r="IJI16" s="804"/>
      <c r="IJJ16" s="190"/>
      <c r="IJK16" s="190"/>
      <c r="IJL16" s="190"/>
      <c r="IJM16" s="194"/>
      <c r="IJN16" s="470"/>
      <c r="IJO16" s="190"/>
      <c r="IJP16" s="190"/>
      <c r="IJQ16" s="190"/>
      <c r="IJR16" s="190"/>
      <c r="IJS16" s="190"/>
      <c r="IJT16" s="190"/>
      <c r="IJU16" s="190"/>
      <c r="IJV16" s="190"/>
      <c r="IJW16" s="190"/>
      <c r="IJX16" s="193"/>
      <c r="IJY16" s="804"/>
      <c r="IJZ16" s="190"/>
      <c r="IKA16" s="190"/>
      <c r="IKB16" s="190"/>
      <c r="IKC16" s="194"/>
      <c r="IKD16" s="470"/>
      <c r="IKE16" s="190"/>
      <c r="IKF16" s="190"/>
      <c r="IKG16" s="190"/>
      <c r="IKH16" s="190"/>
      <c r="IKI16" s="190"/>
      <c r="IKJ16" s="190"/>
      <c r="IKK16" s="190"/>
      <c r="IKL16" s="190"/>
      <c r="IKM16" s="190"/>
      <c r="IKN16" s="193"/>
      <c r="IKO16" s="804"/>
      <c r="IKP16" s="190"/>
      <c r="IKQ16" s="190"/>
      <c r="IKR16" s="190"/>
      <c r="IKS16" s="194"/>
      <c r="IKT16" s="470"/>
      <c r="IKU16" s="190"/>
      <c r="IKV16" s="190"/>
      <c r="IKW16" s="190"/>
      <c r="IKX16" s="190"/>
      <c r="IKY16" s="190"/>
      <c r="IKZ16" s="190"/>
      <c r="ILA16" s="190"/>
      <c r="ILB16" s="190"/>
      <c r="ILC16" s="190"/>
      <c r="ILD16" s="193"/>
      <c r="ILE16" s="804"/>
      <c r="ILF16" s="190"/>
      <c r="ILG16" s="190"/>
      <c r="ILH16" s="190"/>
      <c r="ILI16" s="194"/>
      <c r="ILJ16" s="470"/>
      <c r="ILK16" s="190"/>
      <c r="ILL16" s="190"/>
      <c r="ILM16" s="190"/>
      <c r="ILN16" s="190"/>
      <c r="ILO16" s="190"/>
      <c r="ILP16" s="190"/>
      <c r="ILQ16" s="190"/>
      <c r="ILR16" s="190"/>
      <c r="ILS16" s="190"/>
      <c r="ILT16" s="193"/>
      <c r="ILU16" s="804"/>
      <c r="ILV16" s="190"/>
      <c r="ILW16" s="190"/>
      <c r="ILX16" s="190"/>
      <c r="ILY16" s="194"/>
      <c r="ILZ16" s="470"/>
      <c r="IMA16" s="190"/>
      <c r="IMB16" s="190"/>
      <c r="IMC16" s="190"/>
      <c r="IMD16" s="190"/>
      <c r="IME16" s="190"/>
      <c r="IMF16" s="190"/>
      <c r="IMG16" s="190"/>
      <c r="IMH16" s="190"/>
      <c r="IMI16" s="190"/>
      <c r="IMJ16" s="193"/>
      <c r="IMK16" s="804"/>
      <c r="IML16" s="190"/>
      <c r="IMM16" s="190"/>
      <c r="IMN16" s="190"/>
      <c r="IMO16" s="194"/>
      <c r="IMP16" s="470"/>
      <c r="IMQ16" s="190"/>
      <c r="IMR16" s="190"/>
      <c r="IMS16" s="190"/>
      <c r="IMT16" s="190"/>
      <c r="IMU16" s="190"/>
      <c r="IMV16" s="190"/>
      <c r="IMW16" s="190"/>
      <c r="IMX16" s="190"/>
      <c r="IMY16" s="190"/>
      <c r="IMZ16" s="193"/>
      <c r="INA16" s="804"/>
      <c r="INB16" s="190"/>
      <c r="INC16" s="190"/>
      <c r="IND16" s="190"/>
      <c r="INE16" s="194"/>
      <c r="INF16" s="470"/>
      <c r="ING16" s="190"/>
      <c r="INH16" s="190"/>
      <c r="INI16" s="190"/>
      <c r="INJ16" s="190"/>
      <c r="INK16" s="190"/>
      <c r="INL16" s="190"/>
      <c r="INM16" s="190"/>
      <c r="INN16" s="190"/>
      <c r="INO16" s="190"/>
      <c r="INP16" s="193"/>
      <c r="INQ16" s="804"/>
      <c r="INR16" s="190"/>
      <c r="INS16" s="190"/>
      <c r="INT16" s="190"/>
      <c r="INU16" s="194"/>
      <c r="INV16" s="470"/>
      <c r="INW16" s="190"/>
      <c r="INX16" s="190"/>
      <c r="INY16" s="190"/>
      <c r="INZ16" s="190"/>
      <c r="IOA16" s="190"/>
      <c r="IOB16" s="190"/>
      <c r="IOC16" s="190"/>
      <c r="IOD16" s="190"/>
      <c r="IOE16" s="190"/>
      <c r="IOF16" s="193"/>
      <c r="IOG16" s="804"/>
      <c r="IOH16" s="190"/>
      <c r="IOI16" s="190"/>
      <c r="IOJ16" s="190"/>
      <c r="IOK16" s="194"/>
      <c r="IOL16" s="470"/>
      <c r="IOM16" s="190"/>
      <c r="ION16" s="190"/>
      <c r="IOO16" s="190"/>
      <c r="IOP16" s="190"/>
      <c r="IOQ16" s="190"/>
      <c r="IOR16" s="190"/>
      <c r="IOS16" s="190"/>
      <c r="IOT16" s="190"/>
      <c r="IOU16" s="190"/>
      <c r="IOV16" s="193"/>
      <c r="IOW16" s="804"/>
      <c r="IOX16" s="190"/>
      <c r="IOY16" s="190"/>
      <c r="IOZ16" s="190"/>
      <c r="IPA16" s="194"/>
      <c r="IPB16" s="470"/>
      <c r="IPC16" s="190"/>
      <c r="IPD16" s="190"/>
      <c r="IPE16" s="190"/>
      <c r="IPF16" s="190"/>
      <c r="IPG16" s="190"/>
      <c r="IPH16" s="190"/>
      <c r="IPI16" s="190"/>
      <c r="IPJ16" s="190"/>
      <c r="IPK16" s="190"/>
      <c r="IPL16" s="193"/>
      <c r="IPM16" s="804"/>
      <c r="IPN16" s="190"/>
      <c r="IPO16" s="190"/>
      <c r="IPP16" s="190"/>
      <c r="IPQ16" s="194"/>
      <c r="IPR16" s="470"/>
      <c r="IPS16" s="190"/>
      <c r="IPT16" s="190"/>
      <c r="IPU16" s="190"/>
      <c r="IPV16" s="190"/>
      <c r="IPW16" s="190"/>
      <c r="IPX16" s="190"/>
      <c r="IPY16" s="190"/>
      <c r="IPZ16" s="190"/>
      <c r="IQA16" s="190"/>
      <c r="IQB16" s="193"/>
      <c r="IQC16" s="804"/>
      <c r="IQD16" s="190"/>
      <c r="IQE16" s="190"/>
      <c r="IQF16" s="190"/>
      <c r="IQG16" s="194"/>
      <c r="IQH16" s="470"/>
      <c r="IQI16" s="190"/>
      <c r="IQJ16" s="190"/>
      <c r="IQK16" s="190"/>
      <c r="IQL16" s="190"/>
      <c r="IQM16" s="190"/>
      <c r="IQN16" s="190"/>
      <c r="IQO16" s="190"/>
      <c r="IQP16" s="190"/>
      <c r="IQQ16" s="190"/>
      <c r="IQR16" s="193"/>
      <c r="IQS16" s="804"/>
      <c r="IQT16" s="190"/>
      <c r="IQU16" s="190"/>
      <c r="IQV16" s="190"/>
      <c r="IQW16" s="194"/>
      <c r="IQX16" s="470"/>
      <c r="IQY16" s="190"/>
      <c r="IQZ16" s="190"/>
      <c r="IRA16" s="190"/>
      <c r="IRB16" s="190"/>
      <c r="IRC16" s="190"/>
      <c r="IRD16" s="190"/>
      <c r="IRE16" s="190"/>
      <c r="IRF16" s="190"/>
      <c r="IRG16" s="190"/>
      <c r="IRH16" s="193"/>
      <c r="IRI16" s="804"/>
      <c r="IRJ16" s="190"/>
      <c r="IRK16" s="190"/>
      <c r="IRL16" s="190"/>
      <c r="IRM16" s="194"/>
      <c r="IRN16" s="470"/>
      <c r="IRO16" s="190"/>
      <c r="IRP16" s="190"/>
      <c r="IRQ16" s="190"/>
      <c r="IRR16" s="190"/>
      <c r="IRS16" s="190"/>
      <c r="IRT16" s="190"/>
      <c r="IRU16" s="190"/>
      <c r="IRV16" s="190"/>
      <c r="IRW16" s="190"/>
      <c r="IRX16" s="193"/>
      <c r="IRY16" s="804"/>
      <c r="IRZ16" s="190"/>
      <c r="ISA16" s="190"/>
      <c r="ISB16" s="190"/>
      <c r="ISC16" s="194"/>
      <c r="ISD16" s="470"/>
      <c r="ISE16" s="190"/>
      <c r="ISF16" s="190"/>
      <c r="ISG16" s="190"/>
      <c r="ISH16" s="190"/>
      <c r="ISI16" s="190"/>
      <c r="ISJ16" s="190"/>
      <c r="ISK16" s="190"/>
      <c r="ISL16" s="190"/>
      <c r="ISM16" s="190"/>
      <c r="ISN16" s="193"/>
      <c r="ISO16" s="804"/>
      <c r="ISP16" s="190"/>
      <c r="ISQ16" s="190"/>
      <c r="ISR16" s="190"/>
      <c r="ISS16" s="194"/>
      <c r="IST16" s="470"/>
      <c r="ISU16" s="190"/>
      <c r="ISV16" s="190"/>
      <c r="ISW16" s="190"/>
      <c r="ISX16" s="190"/>
      <c r="ISY16" s="190"/>
      <c r="ISZ16" s="190"/>
      <c r="ITA16" s="190"/>
      <c r="ITB16" s="190"/>
      <c r="ITC16" s="190"/>
      <c r="ITD16" s="193"/>
      <c r="ITE16" s="804"/>
      <c r="ITF16" s="190"/>
      <c r="ITG16" s="190"/>
      <c r="ITH16" s="190"/>
      <c r="ITI16" s="194"/>
      <c r="ITJ16" s="470"/>
      <c r="ITK16" s="190"/>
      <c r="ITL16" s="190"/>
      <c r="ITM16" s="190"/>
      <c r="ITN16" s="190"/>
      <c r="ITO16" s="190"/>
      <c r="ITP16" s="190"/>
      <c r="ITQ16" s="190"/>
      <c r="ITR16" s="190"/>
      <c r="ITS16" s="190"/>
      <c r="ITT16" s="193"/>
      <c r="ITU16" s="804"/>
      <c r="ITV16" s="190"/>
      <c r="ITW16" s="190"/>
      <c r="ITX16" s="190"/>
      <c r="ITY16" s="194"/>
      <c r="ITZ16" s="470"/>
      <c r="IUA16" s="190"/>
      <c r="IUB16" s="190"/>
      <c r="IUC16" s="190"/>
      <c r="IUD16" s="190"/>
      <c r="IUE16" s="190"/>
      <c r="IUF16" s="190"/>
      <c r="IUG16" s="190"/>
      <c r="IUH16" s="190"/>
      <c r="IUI16" s="190"/>
      <c r="IUJ16" s="193"/>
      <c r="IUK16" s="804"/>
      <c r="IUL16" s="190"/>
      <c r="IUM16" s="190"/>
      <c r="IUN16" s="190"/>
      <c r="IUO16" s="194"/>
      <c r="IUP16" s="470"/>
      <c r="IUQ16" s="190"/>
      <c r="IUR16" s="190"/>
      <c r="IUS16" s="190"/>
      <c r="IUT16" s="190"/>
      <c r="IUU16" s="190"/>
      <c r="IUV16" s="190"/>
      <c r="IUW16" s="190"/>
      <c r="IUX16" s="190"/>
      <c r="IUY16" s="190"/>
      <c r="IUZ16" s="193"/>
      <c r="IVA16" s="804"/>
      <c r="IVB16" s="190"/>
      <c r="IVC16" s="190"/>
      <c r="IVD16" s="190"/>
      <c r="IVE16" s="194"/>
      <c r="IVF16" s="470"/>
      <c r="IVG16" s="190"/>
      <c r="IVH16" s="190"/>
      <c r="IVI16" s="190"/>
      <c r="IVJ16" s="190"/>
      <c r="IVK16" s="190"/>
      <c r="IVL16" s="190"/>
      <c r="IVM16" s="190"/>
      <c r="IVN16" s="190"/>
      <c r="IVO16" s="190"/>
      <c r="IVP16" s="193"/>
      <c r="IVQ16" s="804"/>
      <c r="IVR16" s="190"/>
      <c r="IVS16" s="190"/>
      <c r="IVT16" s="190"/>
      <c r="IVU16" s="194"/>
      <c r="IVV16" s="470"/>
      <c r="IVW16" s="190"/>
      <c r="IVX16" s="190"/>
      <c r="IVY16" s="190"/>
      <c r="IVZ16" s="190"/>
      <c r="IWA16" s="190"/>
      <c r="IWB16" s="190"/>
      <c r="IWC16" s="190"/>
      <c r="IWD16" s="190"/>
      <c r="IWE16" s="190"/>
      <c r="IWF16" s="193"/>
      <c r="IWG16" s="804"/>
      <c r="IWH16" s="190"/>
      <c r="IWI16" s="190"/>
      <c r="IWJ16" s="190"/>
      <c r="IWK16" s="194"/>
      <c r="IWL16" s="470"/>
      <c r="IWM16" s="190"/>
      <c r="IWN16" s="190"/>
      <c r="IWO16" s="190"/>
      <c r="IWP16" s="190"/>
      <c r="IWQ16" s="190"/>
      <c r="IWR16" s="190"/>
      <c r="IWS16" s="190"/>
      <c r="IWT16" s="190"/>
      <c r="IWU16" s="190"/>
      <c r="IWV16" s="193"/>
      <c r="IWW16" s="804"/>
      <c r="IWX16" s="190"/>
      <c r="IWY16" s="190"/>
      <c r="IWZ16" s="190"/>
      <c r="IXA16" s="194"/>
      <c r="IXB16" s="470"/>
      <c r="IXC16" s="190"/>
      <c r="IXD16" s="190"/>
      <c r="IXE16" s="190"/>
      <c r="IXF16" s="190"/>
      <c r="IXG16" s="190"/>
      <c r="IXH16" s="190"/>
      <c r="IXI16" s="190"/>
      <c r="IXJ16" s="190"/>
      <c r="IXK16" s="190"/>
      <c r="IXL16" s="193"/>
      <c r="IXM16" s="804"/>
      <c r="IXN16" s="190"/>
      <c r="IXO16" s="190"/>
      <c r="IXP16" s="190"/>
      <c r="IXQ16" s="194"/>
      <c r="IXR16" s="470"/>
      <c r="IXS16" s="190"/>
      <c r="IXT16" s="190"/>
      <c r="IXU16" s="190"/>
      <c r="IXV16" s="190"/>
      <c r="IXW16" s="190"/>
      <c r="IXX16" s="190"/>
      <c r="IXY16" s="190"/>
      <c r="IXZ16" s="190"/>
      <c r="IYA16" s="190"/>
      <c r="IYB16" s="193"/>
      <c r="IYC16" s="804"/>
      <c r="IYD16" s="190"/>
      <c r="IYE16" s="190"/>
      <c r="IYF16" s="190"/>
      <c r="IYG16" s="194"/>
      <c r="IYH16" s="470"/>
      <c r="IYI16" s="190"/>
      <c r="IYJ16" s="190"/>
      <c r="IYK16" s="190"/>
      <c r="IYL16" s="190"/>
      <c r="IYM16" s="190"/>
      <c r="IYN16" s="190"/>
      <c r="IYO16" s="190"/>
      <c r="IYP16" s="190"/>
      <c r="IYQ16" s="190"/>
      <c r="IYR16" s="193"/>
      <c r="IYS16" s="804"/>
      <c r="IYT16" s="190"/>
      <c r="IYU16" s="190"/>
      <c r="IYV16" s="190"/>
      <c r="IYW16" s="194"/>
      <c r="IYX16" s="470"/>
      <c r="IYY16" s="190"/>
      <c r="IYZ16" s="190"/>
      <c r="IZA16" s="190"/>
      <c r="IZB16" s="190"/>
      <c r="IZC16" s="190"/>
      <c r="IZD16" s="190"/>
      <c r="IZE16" s="190"/>
      <c r="IZF16" s="190"/>
      <c r="IZG16" s="190"/>
      <c r="IZH16" s="193"/>
      <c r="IZI16" s="804"/>
      <c r="IZJ16" s="190"/>
      <c r="IZK16" s="190"/>
      <c r="IZL16" s="190"/>
      <c r="IZM16" s="194"/>
      <c r="IZN16" s="470"/>
      <c r="IZO16" s="190"/>
      <c r="IZP16" s="190"/>
      <c r="IZQ16" s="190"/>
      <c r="IZR16" s="190"/>
      <c r="IZS16" s="190"/>
      <c r="IZT16" s="190"/>
      <c r="IZU16" s="190"/>
      <c r="IZV16" s="190"/>
      <c r="IZW16" s="190"/>
      <c r="IZX16" s="193"/>
      <c r="IZY16" s="804"/>
      <c r="IZZ16" s="190"/>
      <c r="JAA16" s="190"/>
      <c r="JAB16" s="190"/>
      <c r="JAC16" s="194"/>
      <c r="JAD16" s="470"/>
      <c r="JAE16" s="190"/>
      <c r="JAF16" s="190"/>
      <c r="JAG16" s="190"/>
      <c r="JAH16" s="190"/>
      <c r="JAI16" s="190"/>
      <c r="JAJ16" s="190"/>
      <c r="JAK16" s="190"/>
      <c r="JAL16" s="190"/>
      <c r="JAM16" s="190"/>
      <c r="JAN16" s="193"/>
      <c r="JAO16" s="804"/>
      <c r="JAP16" s="190"/>
      <c r="JAQ16" s="190"/>
      <c r="JAR16" s="190"/>
      <c r="JAS16" s="194"/>
      <c r="JAT16" s="470"/>
      <c r="JAU16" s="190"/>
      <c r="JAV16" s="190"/>
      <c r="JAW16" s="190"/>
      <c r="JAX16" s="190"/>
      <c r="JAY16" s="190"/>
      <c r="JAZ16" s="190"/>
      <c r="JBA16" s="190"/>
      <c r="JBB16" s="190"/>
      <c r="JBC16" s="190"/>
      <c r="JBD16" s="193"/>
      <c r="JBE16" s="804"/>
      <c r="JBF16" s="190"/>
      <c r="JBG16" s="190"/>
      <c r="JBH16" s="190"/>
      <c r="JBI16" s="194"/>
      <c r="JBJ16" s="470"/>
      <c r="JBK16" s="190"/>
      <c r="JBL16" s="190"/>
      <c r="JBM16" s="190"/>
      <c r="JBN16" s="190"/>
      <c r="JBO16" s="190"/>
      <c r="JBP16" s="190"/>
      <c r="JBQ16" s="190"/>
      <c r="JBR16" s="190"/>
      <c r="JBS16" s="190"/>
      <c r="JBT16" s="193"/>
      <c r="JBU16" s="804"/>
      <c r="JBV16" s="190"/>
      <c r="JBW16" s="190"/>
      <c r="JBX16" s="190"/>
      <c r="JBY16" s="194"/>
      <c r="JBZ16" s="470"/>
      <c r="JCA16" s="190"/>
      <c r="JCB16" s="190"/>
      <c r="JCC16" s="190"/>
      <c r="JCD16" s="190"/>
      <c r="JCE16" s="190"/>
      <c r="JCF16" s="190"/>
      <c r="JCG16" s="190"/>
      <c r="JCH16" s="190"/>
      <c r="JCI16" s="190"/>
      <c r="JCJ16" s="193"/>
      <c r="JCK16" s="804"/>
      <c r="JCL16" s="190"/>
      <c r="JCM16" s="190"/>
      <c r="JCN16" s="190"/>
      <c r="JCO16" s="194"/>
      <c r="JCP16" s="470"/>
      <c r="JCQ16" s="190"/>
      <c r="JCR16" s="190"/>
      <c r="JCS16" s="190"/>
      <c r="JCT16" s="190"/>
      <c r="JCU16" s="190"/>
      <c r="JCV16" s="190"/>
      <c r="JCW16" s="190"/>
      <c r="JCX16" s="190"/>
      <c r="JCY16" s="190"/>
      <c r="JCZ16" s="193"/>
      <c r="JDA16" s="804"/>
      <c r="JDB16" s="190"/>
      <c r="JDC16" s="190"/>
      <c r="JDD16" s="190"/>
      <c r="JDE16" s="194"/>
      <c r="JDF16" s="470"/>
      <c r="JDG16" s="190"/>
      <c r="JDH16" s="190"/>
      <c r="JDI16" s="190"/>
      <c r="JDJ16" s="190"/>
      <c r="JDK16" s="190"/>
      <c r="JDL16" s="190"/>
      <c r="JDM16" s="190"/>
      <c r="JDN16" s="190"/>
      <c r="JDO16" s="190"/>
      <c r="JDP16" s="193"/>
      <c r="JDQ16" s="804"/>
      <c r="JDR16" s="190"/>
      <c r="JDS16" s="190"/>
      <c r="JDT16" s="190"/>
      <c r="JDU16" s="194"/>
      <c r="JDV16" s="470"/>
      <c r="JDW16" s="190"/>
      <c r="JDX16" s="190"/>
      <c r="JDY16" s="190"/>
      <c r="JDZ16" s="190"/>
      <c r="JEA16" s="190"/>
      <c r="JEB16" s="190"/>
      <c r="JEC16" s="190"/>
      <c r="JED16" s="190"/>
      <c r="JEE16" s="190"/>
      <c r="JEF16" s="193"/>
      <c r="JEG16" s="804"/>
      <c r="JEH16" s="190"/>
      <c r="JEI16" s="190"/>
      <c r="JEJ16" s="190"/>
      <c r="JEK16" s="194"/>
      <c r="JEL16" s="470"/>
      <c r="JEM16" s="190"/>
      <c r="JEN16" s="190"/>
      <c r="JEO16" s="190"/>
      <c r="JEP16" s="190"/>
      <c r="JEQ16" s="190"/>
      <c r="JER16" s="190"/>
      <c r="JES16" s="190"/>
      <c r="JET16" s="190"/>
      <c r="JEU16" s="190"/>
      <c r="JEV16" s="193"/>
      <c r="JEW16" s="804"/>
      <c r="JEX16" s="190"/>
      <c r="JEY16" s="190"/>
      <c r="JEZ16" s="190"/>
      <c r="JFA16" s="194"/>
      <c r="JFB16" s="470"/>
      <c r="JFC16" s="190"/>
      <c r="JFD16" s="190"/>
      <c r="JFE16" s="190"/>
      <c r="JFF16" s="190"/>
      <c r="JFG16" s="190"/>
      <c r="JFH16" s="190"/>
      <c r="JFI16" s="190"/>
      <c r="JFJ16" s="190"/>
      <c r="JFK16" s="190"/>
      <c r="JFL16" s="193"/>
      <c r="JFM16" s="804"/>
      <c r="JFN16" s="190"/>
      <c r="JFO16" s="190"/>
      <c r="JFP16" s="190"/>
      <c r="JFQ16" s="194"/>
      <c r="JFR16" s="470"/>
      <c r="JFS16" s="190"/>
      <c r="JFT16" s="190"/>
      <c r="JFU16" s="190"/>
      <c r="JFV16" s="190"/>
      <c r="JFW16" s="190"/>
      <c r="JFX16" s="190"/>
      <c r="JFY16" s="190"/>
      <c r="JFZ16" s="190"/>
      <c r="JGA16" s="190"/>
      <c r="JGB16" s="193"/>
      <c r="JGC16" s="804"/>
      <c r="JGD16" s="190"/>
      <c r="JGE16" s="190"/>
      <c r="JGF16" s="190"/>
      <c r="JGG16" s="194"/>
      <c r="JGH16" s="470"/>
      <c r="JGI16" s="190"/>
      <c r="JGJ16" s="190"/>
      <c r="JGK16" s="190"/>
      <c r="JGL16" s="190"/>
      <c r="JGM16" s="190"/>
      <c r="JGN16" s="190"/>
      <c r="JGO16" s="190"/>
      <c r="JGP16" s="190"/>
      <c r="JGQ16" s="190"/>
      <c r="JGR16" s="193"/>
      <c r="JGS16" s="804"/>
      <c r="JGT16" s="190"/>
      <c r="JGU16" s="190"/>
      <c r="JGV16" s="190"/>
      <c r="JGW16" s="194"/>
      <c r="JGX16" s="470"/>
      <c r="JGY16" s="190"/>
      <c r="JGZ16" s="190"/>
      <c r="JHA16" s="190"/>
      <c r="JHB16" s="190"/>
      <c r="JHC16" s="190"/>
      <c r="JHD16" s="190"/>
      <c r="JHE16" s="190"/>
      <c r="JHF16" s="190"/>
      <c r="JHG16" s="190"/>
      <c r="JHH16" s="193"/>
      <c r="JHI16" s="804"/>
      <c r="JHJ16" s="190"/>
      <c r="JHK16" s="190"/>
      <c r="JHL16" s="190"/>
      <c r="JHM16" s="194"/>
      <c r="JHN16" s="470"/>
      <c r="JHO16" s="190"/>
      <c r="JHP16" s="190"/>
      <c r="JHQ16" s="190"/>
      <c r="JHR16" s="190"/>
      <c r="JHS16" s="190"/>
      <c r="JHT16" s="190"/>
      <c r="JHU16" s="190"/>
      <c r="JHV16" s="190"/>
      <c r="JHW16" s="190"/>
      <c r="JHX16" s="193"/>
      <c r="JHY16" s="804"/>
      <c r="JHZ16" s="190"/>
      <c r="JIA16" s="190"/>
      <c r="JIB16" s="190"/>
      <c r="JIC16" s="194"/>
      <c r="JID16" s="470"/>
      <c r="JIE16" s="190"/>
      <c r="JIF16" s="190"/>
      <c r="JIG16" s="190"/>
      <c r="JIH16" s="190"/>
      <c r="JII16" s="190"/>
      <c r="JIJ16" s="190"/>
      <c r="JIK16" s="190"/>
      <c r="JIL16" s="190"/>
      <c r="JIM16" s="190"/>
      <c r="JIN16" s="193"/>
      <c r="JIO16" s="804"/>
      <c r="JIP16" s="190"/>
      <c r="JIQ16" s="190"/>
      <c r="JIR16" s="190"/>
      <c r="JIS16" s="194"/>
      <c r="JIT16" s="470"/>
      <c r="JIU16" s="190"/>
      <c r="JIV16" s="190"/>
      <c r="JIW16" s="190"/>
      <c r="JIX16" s="190"/>
      <c r="JIY16" s="190"/>
      <c r="JIZ16" s="190"/>
      <c r="JJA16" s="190"/>
      <c r="JJB16" s="190"/>
      <c r="JJC16" s="190"/>
      <c r="JJD16" s="193"/>
      <c r="JJE16" s="804"/>
      <c r="JJF16" s="190"/>
      <c r="JJG16" s="190"/>
      <c r="JJH16" s="190"/>
      <c r="JJI16" s="194"/>
      <c r="JJJ16" s="470"/>
      <c r="JJK16" s="190"/>
      <c r="JJL16" s="190"/>
      <c r="JJM16" s="190"/>
      <c r="JJN16" s="190"/>
      <c r="JJO16" s="190"/>
      <c r="JJP16" s="190"/>
      <c r="JJQ16" s="190"/>
      <c r="JJR16" s="190"/>
      <c r="JJS16" s="190"/>
      <c r="JJT16" s="193"/>
      <c r="JJU16" s="804"/>
      <c r="JJV16" s="190"/>
      <c r="JJW16" s="190"/>
      <c r="JJX16" s="190"/>
      <c r="JJY16" s="194"/>
      <c r="JJZ16" s="470"/>
      <c r="JKA16" s="190"/>
      <c r="JKB16" s="190"/>
      <c r="JKC16" s="190"/>
      <c r="JKD16" s="190"/>
      <c r="JKE16" s="190"/>
      <c r="JKF16" s="190"/>
      <c r="JKG16" s="190"/>
      <c r="JKH16" s="190"/>
      <c r="JKI16" s="190"/>
      <c r="JKJ16" s="193"/>
      <c r="JKK16" s="804"/>
      <c r="JKL16" s="190"/>
      <c r="JKM16" s="190"/>
      <c r="JKN16" s="190"/>
      <c r="JKO16" s="194"/>
      <c r="JKP16" s="470"/>
      <c r="JKQ16" s="190"/>
      <c r="JKR16" s="190"/>
      <c r="JKS16" s="190"/>
      <c r="JKT16" s="190"/>
      <c r="JKU16" s="190"/>
      <c r="JKV16" s="190"/>
      <c r="JKW16" s="190"/>
      <c r="JKX16" s="190"/>
      <c r="JKY16" s="190"/>
      <c r="JKZ16" s="193"/>
      <c r="JLA16" s="804"/>
      <c r="JLB16" s="190"/>
      <c r="JLC16" s="190"/>
      <c r="JLD16" s="190"/>
      <c r="JLE16" s="194"/>
      <c r="JLF16" s="470"/>
      <c r="JLG16" s="190"/>
      <c r="JLH16" s="190"/>
      <c r="JLI16" s="190"/>
      <c r="JLJ16" s="190"/>
      <c r="JLK16" s="190"/>
      <c r="JLL16" s="190"/>
      <c r="JLM16" s="190"/>
      <c r="JLN16" s="190"/>
      <c r="JLO16" s="190"/>
      <c r="JLP16" s="193"/>
      <c r="JLQ16" s="804"/>
      <c r="JLR16" s="190"/>
      <c r="JLS16" s="190"/>
      <c r="JLT16" s="190"/>
      <c r="JLU16" s="194"/>
      <c r="JLV16" s="470"/>
      <c r="JLW16" s="190"/>
      <c r="JLX16" s="190"/>
      <c r="JLY16" s="190"/>
      <c r="JLZ16" s="190"/>
      <c r="JMA16" s="190"/>
      <c r="JMB16" s="190"/>
      <c r="JMC16" s="190"/>
      <c r="JMD16" s="190"/>
      <c r="JME16" s="190"/>
      <c r="JMF16" s="193"/>
      <c r="JMG16" s="804"/>
      <c r="JMH16" s="190"/>
      <c r="JMI16" s="190"/>
      <c r="JMJ16" s="190"/>
      <c r="JMK16" s="194"/>
      <c r="JML16" s="470"/>
      <c r="JMM16" s="190"/>
      <c r="JMN16" s="190"/>
      <c r="JMO16" s="190"/>
      <c r="JMP16" s="190"/>
      <c r="JMQ16" s="190"/>
      <c r="JMR16" s="190"/>
      <c r="JMS16" s="190"/>
      <c r="JMT16" s="190"/>
      <c r="JMU16" s="190"/>
      <c r="JMV16" s="193"/>
      <c r="JMW16" s="804"/>
      <c r="JMX16" s="190"/>
      <c r="JMY16" s="190"/>
      <c r="JMZ16" s="190"/>
      <c r="JNA16" s="194"/>
      <c r="JNB16" s="470"/>
      <c r="JNC16" s="190"/>
      <c r="JND16" s="190"/>
      <c r="JNE16" s="190"/>
      <c r="JNF16" s="190"/>
      <c r="JNG16" s="190"/>
      <c r="JNH16" s="190"/>
      <c r="JNI16" s="190"/>
      <c r="JNJ16" s="190"/>
      <c r="JNK16" s="190"/>
      <c r="JNL16" s="193"/>
      <c r="JNM16" s="804"/>
      <c r="JNN16" s="190"/>
      <c r="JNO16" s="190"/>
      <c r="JNP16" s="190"/>
      <c r="JNQ16" s="194"/>
      <c r="JNR16" s="470"/>
      <c r="JNS16" s="190"/>
      <c r="JNT16" s="190"/>
      <c r="JNU16" s="190"/>
      <c r="JNV16" s="190"/>
      <c r="JNW16" s="190"/>
      <c r="JNX16" s="190"/>
      <c r="JNY16" s="190"/>
      <c r="JNZ16" s="190"/>
      <c r="JOA16" s="190"/>
      <c r="JOB16" s="193"/>
      <c r="JOC16" s="804"/>
      <c r="JOD16" s="190"/>
      <c r="JOE16" s="190"/>
      <c r="JOF16" s="190"/>
      <c r="JOG16" s="194"/>
      <c r="JOH16" s="470"/>
      <c r="JOI16" s="190"/>
      <c r="JOJ16" s="190"/>
      <c r="JOK16" s="190"/>
      <c r="JOL16" s="190"/>
      <c r="JOM16" s="190"/>
      <c r="JON16" s="190"/>
      <c r="JOO16" s="190"/>
      <c r="JOP16" s="190"/>
      <c r="JOQ16" s="190"/>
      <c r="JOR16" s="193"/>
      <c r="JOS16" s="804"/>
      <c r="JOT16" s="190"/>
      <c r="JOU16" s="190"/>
      <c r="JOV16" s="190"/>
      <c r="JOW16" s="194"/>
      <c r="JOX16" s="470"/>
      <c r="JOY16" s="190"/>
      <c r="JOZ16" s="190"/>
      <c r="JPA16" s="190"/>
      <c r="JPB16" s="190"/>
      <c r="JPC16" s="190"/>
      <c r="JPD16" s="190"/>
      <c r="JPE16" s="190"/>
      <c r="JPF16" s="190"/>
      <c r="JPG16" s="190"/>
      <c r="JPH16" s="193"/>
      <c r="JPI16" s="804"/>
      <c r="JPJ16" s="190"/>
      <c r="JPK16" s="190"/>
      <c r="JPL16" s="190"/>
      <c r="JPM16" s="194"/>
      <c r="JPN16" s="470"/>
      <c r="JPO16" s="190"/>
      <c r="JPP16" s="190"/>
      <c r="JPQ16" s="190"/>
      <c r="JPR16" s="190"/>
      <c r="JPS16" s="190"/>
      <c r="JPT16" s="190"/>
      <c r="JPU16" s="190"/>
      <c r="JPV16" s="190"/>
      <c r="JPW16" s="190"/>
      <c r="JPX16" s="193"/>
      <c r="JPY16" s="804"/>
      <c r="JPZ16" s="190"/>
      <c r="JQA16" s="190"/>
      <c r="JQB16" s="190"/>
      <c r="JQC16" s="194"/>
      <c r="JQD16" s="470"/>
      <c r="JQE16" s="190"/>
      <c r="JQF16" s="190"/>
      <c r="JQG16" s="190"/>
      <c r="JQH16" s="190"/>
      <c r="JQI16" s="190"/>
      <c r="JQJ16" s="190"/>
      <c r="JQK16" s="190"/>
      <c r="JQL16" s="190"/>
      <c r="JQM16" s="190"/>
      <c r="JQN16" s="193"/>
      <c r="JQO16" s="804"/>
      <c r="JQP16" s="190"/>
      <c r="JQQ16" s="190"/>
      <c r="JQR16" s="190"/>
      <c r="JQS16" s="194"/>
      <c r="JQT16" s="470"/>
      <c r="JQU16" s="190"/>
      <c r="JQV16" s="190"/>
      <c r="JQW16" s="190"/>
      <c r="JQX16" s="190"/>
      <c r="JQY16" s="190"/>
      <c r="JQZ16" s="190"/>
      <c r="JRA16" s="190"/>
      <c r="JRB16" s="190"/>
      <c r="JRC16" s="190"/>
      <c r="JRD16" s="193"/>
      <c r="JRE16" s="804"/>
      <c r="JRF16" s="190"/>
      <c r="JRG16" s="190"/>
      <c r="JRH16" s="190"/>
      <c r="JRI16" s="194"/>
      <c r="JRJ16" s="470"/>
      <c r="JRK16" s="190"/>
      <c r="JRL16" s="190"/>
      <c r="JRM16" s="190"/>
      <c r="JRN16" s="190"/>
      <c r="JRO16" s="190"/>
      <c r="JRP16" s="190"/>
      <c r="JRQ16" s="190"/>
      <c r="JRR16" s="190"/>
      <c r="JRS16" s="190"/>
      <c r="JRT16" s="193"/>
      <c r="JRU16" s="804"/>
      <c r="JRV16" s="190"/>
      <c r="JRW16" s="190"/>
      <c r="JRX16" s="190"/>
      <c r="JRY16" s="194"/>
      <c r="JRZ16" s="470"/>
      <c r="JSA16" s="190"/>
      <c r="JSB16" s="190"/>
      <c r="JSC16" s="190"/>
      <c r="JSD16" s="190"/>
      <c r="JSE16" s="190"/>
      <c r="JSF16" s="190"/>
      <c r="JSG16" s="190"/>
      <c r="JSH16" s="190"/>
      <c r="JSI16" s="190"/>
      <c r="JSJ16" s="193"/>
      <c r="JSK16" s="804"/>
      <c r="JSL16" s="190"/>
      <c r="JSM16" s="190"/>
      <c r="JSN16" s="190"/>
      <c r="JSO16" s="194"/>
      <c r="JSP16" s="470"/>
      <c r="JSQ16" s="190"/>
      <c r="JSR16" s="190"/>
      <c r="JSS16" s="190"/>
      <c r="JST16" s="190"/>
      <c r="JSU16" s="190"/>
      <c r="JSV16" s="190"/>
      <c r="JSW16" s="190"/>
      <c r="JSX16" s="190"/>
      <c r="JSY16" s="190"/>
      <c r="JSZ16" s="193"/>
      <c r="JTA16" s="804"/>
      <c r="JTB16" s="190"/>
      <c r="JTC16" s="190"/>
      <c r="JTD16" s="190"/>
      <c r="JTE16" s="194"/>
      <c r="JTF16" s="470"/>
      <c r="JTG16" s="190"/>
      <c r="JTH16" s="190"/>
      <c r="JTI16" s="190"/>
      <c r="JTJ16" s="190"/>
      <c r="JTK16" s="190"/>
      <c r="JTL16" s="190"/>
      <c r="JTM16" s="190"/>
      <c r="JTN16" s="190"/>
      <c r="JTO16" s="190"/>
      <c r="JTP16" s="193"/>
      <c r="JTQ16" s="804"/>
      <c r="JTR16" s="190"/>
      <c r="JTS16" s="190"/>
      <c r="JTT16" s="190"/>
      <c r="JTU16" s="194"/>
      <c r="JTV16" s="470"/>
      <c r="JTW16" s="190"/>
      <c r="JTX16" s="190"/>
      <c r="JTY16" s="190"/>
      <c r="JTZ16" s="190"/>
      <c r="JUA16" s="190"/>
      <c r="JUB16" s="190"/>
      <c r="JUC16" s="190"/>
      <c r="JUD16" s="190"/>
      <c r="JUE16" s="190"/>
      <c r="JUF16" s="193"/>
      <c r="JUG16" s="804"/>
      <c r="JUH16" s="190"/>
      <c r="JUI16" s="190"/>
      <c r="JUJ16" s="190"/>
      <c r="JUK16" s="194"/>
      <c r="JUL16" s="470"/>
      <c r="JUM16" s="190"/>
      <c r="JUN16" s="190"/>
      <c r="JUO16" s="190"/>
      <c r="JUP16" s="190"/>
      <c r="JUQ16" s="190"/>
      <c r="JUR16" s="190"/>
      <c r="JUS16" s="190"/>
      <c r="JUT16" s="190"/>
      <c r="JUU16" s="190"/>
      <c r="JUV16" s="193"/>
      <c r="JUW16" s="804"/>
      <c r="JUX16" s="190"/>
      <c r="JUY16" s="190"/>
      <c r="JUZ16" s="190"/>
      <c r="JVA16" s="194"/>
      <c r="JVB16" s="470"/>
      <c r="JVC16" s="190"/>
      <c r="JVD16" s="190"/>
      <c r="JVE16" s="190"/>
      <c r="JVF16" s="190"/>
      <c r="JVG16" s="190"/>
      <c r="JVH16" s="190"/>
      <c r="JVI16" s="190"/>
      <c r="JVJ16" s="190"/>
      <c r="JVK16" s="190"/>
      <c r="JVL16" s="193"/>
      <c r="JVM16" s="804"/>
      <c r="JVN16" s="190"/>
      <c r="JVO16" s="190"/>
      <c r="JVP16" s="190"/>
      <c r="JVQ16" s="194"/>
      <c r="JVR16" s="470"/>
      <c r="JVS16" s="190"/>
      <c r="JVT16" s="190"/>
      <c r="JVU16" s="190"/>
      <c r="JVV16" s="190"/>
      <c r="JVW16" s="190"/>
      <c r="JVX16" s="190"/>
      <c r="JVY16" s="190"/>
      <c r="JVZ16" s="190"/>
      <c r="JWA16" s="190"/>
      <c r="JWB16" s="193"/>
      <c r="JWC16" s="804"/>
      <c r="JWD16" s="190"/>
      <c r="JWE16" s="190"/>
      <c r="JWF16" s="190"/>
      <c r="JWG16" s="194"/>
      <c r="JWH16" s="470"/>
      <c r="JWI16" s="190"/>
      <c r="JWJ16" s="190"/>
      <c r="JWK16" s="190"/>
      <c r="JWL16" s="190"/>
      <c r="JWM16" s="190"/>
      <c r="JWN16" s="190"/>
      <c r="JWO16" s="190"/>
      <c r="JWP16" s="190"/>
      <c r="JWQ16" s="190"/>
      <c r="JWR16" s="193"/>
      <c r="JWS16" s="804"/>
      <c r="JWT16" s="190"/>
      <c r="JWU16" s="190"/>
      <c r="JWV16" s="190"/>
      <c r="JWW16" s="194"/>
      <c r="JWX16" s="470"/>
      <c r="JWY16" s="190"/>
      <c r="JWZ16" s="190"/>
      <c r="JXA16" s="190"/>
      <c r="JXB16" s="190"/>
      <c r="JXC16" s="190"/>
      <c r="JXD16" s="190"/>
      <c r="JXE16" s="190"/>
      <c r="JXF16" s="190"/>
      <c r="JXG16" s="190"/>
      <c r="JXH16" s="193"/>
      <c r="JXI16" s="804"/>
      <c r="JXJ16" s="190"/>
      <c r="JXK16" s="190"/>
      <c r="JXL16" s="190"/>
      <c r="JXM16" s="194"/>
      <c r="JXN16" s="470"/>
      <c r="JXO16" s="190"/>
      <c r="JXP16" s="190"/>
      <c r="JXQ16" s="190"/>
      <c r="JXR16" s="190"/>
      <c r="JXS16" s="190"/>
      <c r="JXT16" s="190"/>
      <c r="JXU16" s="190"/>
      <c r="JXV16" s="190"/>
      <c r="JXW16" s="190"/>
      <c r="JXX16" s="193"/>
      <c r="JXY16" s="804"/>
      <c r="JXZ16" s="190"/>
      <c r="JYA16" s="190"/>
      <c r="JYB16" s="190"/>
      <c r="JYC16" s="194"/>
      <c r="JYD16" s="470"/>
      <c r="JYE16" s="190"/>
      <c r="JYF16" s="190"/>
      <c r="JYG16" s="190"/>
      <c r="JYH16" s="190"/>
      <c r="JYI16" s="190"/>
      <c r="JYJ16" s="190"/>
      <c r="JYK16" s="190"/>
      <c r="JYL16" s="190"/>
      <c r="JYM16" s="190"/>
      <c r="JYN16" s="193"/>
      <c r="JYO16" s="804"/>
      <c r="JYP16" s="190"/>
      <c r="JYQ16" s="190"/>
      <c r="JYR16" s="190"/>
      <c r="JYS16" s="194"/>
      <c r="JYT16" s="470"/>
      <c r="JYU16" s="190"/>
      <c r="JYV16" s="190"/>
      <c r="JYW16" s="190"/>
      <c r="JYX16" s="190"/>
      <c r="JYY16" s="190"/>
      <c r="JYZ16" s="190"/>
      <c r="JZA16" s="190"/>
      <c r="JZB16" s="190"/>
      <c r="JZC16" s="190"/>
      <c r="JZD16" s="193"/>
      <c r="JZE16" s="804"/>
      <c r="JZF16" s="190"/>
      <c r="JZG16" s="190"/>
      <c r="JZH16" s="190"/>
      <c r="JZI16" s="194"/>
      <c r="JZJ16" s="470"/>
      <c r="JZK16" s="190"/>
      <c r="JZL16" s="190"/>
      <c r="JZM16" s="190"/>
      <c r="JZN16" s="190"/>
      <c r="JZO16" s="190"/>
      <c r="JZP16" s="190"/>
      <c r="JZQ16" s="190"/>
      <c r="JZR16" s="190"/>
      <c r="JZS16" s="190"/>
      <c r="JZT16" s="193"/>
      <c r="JZU16" s="804"/>
      <c r="JZV16" s="190"/>
      <c r="JZW16" s="190"/>
      <c r="JZX16" s="190"/>
      <c r="JZY16" s="194"/>
      <c r="JZZ16" s="470"/>
      <c r="KAA16" s="190"/>
      <c r="KAB16" s="190"/>
      <c r="KAC16" s="190"/>
      <c r="KAD16" s="190"/>
      <c r="KAE16" s="190"/>
      <c r="KAF16" s="190"/>
      <c r="KAG16" s="190"/>
      <c r="KAH16" s="190"/>
      <c r="KAI16" s="190"/>
      <c r="KAJ16" s="193"/>
      <c r="KAK16" s="804"/>
      <c r="KAL16" s="190"/>
      <c r="KAM16" s="190"/>
      <c r="KAN16" s="190"/>
      <c r="KAO16" s="194"/>
      <c r="KAP16" s="470"/>
      <c r="KAQ16" s="190"/>
      <c r="KAR16" s="190"/>
      <c r="KAS16" s="190"/>
      <c r="KAT16" s="190"/>
      <c r="KAU16" s="190"/>
      <c r="KAV16" s="190"/>
      <c r="KAW16" s="190"/>
      <c r="KAX16" s="190"/>
      <c r="KAY16" s="190"/>
      <c r="KAZ16" s="193"/>
      <c r="KBA16" s="804"/>
      <c r="KBB16" s="190"/>
      <c r="KBC16" s="190"/>
      <c r="KBD16" s="190"/>
      <c r="KBE16" s="194"/>
      <c r="KBF16" s="470"/>
      <c r="KBG16" s="190"/>
      <c r="KBH16" s="190"/>
      <c r="KBI16" s="190"/>
      <c r="KBJ16" s="190"/>
      <c r="KBK16" s="190"/>
      <c r="KBL16" s="190"/>
      <c r="KBM16" s="190"/>
      <c r="KBN16" s="190"/>
      <c r="KBO16" s="190"/>
      <c r="KBP16" s="193"/>
      <c r="KBQ16" s="804"/>
      <c r="KBR16" s="190"/>
      <c r="KBS16" s="190"/>
      <c r="KBT16" s="190"/>
      <c r="KBU16" s="194"/>
      <c r="KBV16" s="470"/>
      <c r="KBW16" s="190"/>
      <c r="KBX16" s="190"/>
      <c r="KBY16" s="190"/>
      <c r="KBZ16" s="190"/>
      <c r="KCA16" s="190"/>
      <c r="KCB16" s="190"/>
      <c r="KCC16" s="190"/>
      <c r="KCD16" s="190"/>
      <c r="KCE16" s="190"/>
      <c r="KCF16" s="193"/>
      <c r="KCG16" s="804"/>
      <c r="KCH16" s="190"/>
      <c r="KCI16" s="190"/>
      <c r="KCJ16" s="190"/>
      <c r="KCK16" s="194"/>
      <c r="KCL16" s="470"/>
      <c r="KCM16" s="190"/>
      <c r="KCN16" s="190"/>
      <c r="KCO16" s="190"/>
      <c r="KCP16" s="190"/>
      <c r="KCQ16" s="190"/>
      <c r="KCR16" s="190"/>
      <c r="KCS16" s="190"/>
      <c r="KCT16" s="190"/>
      <c r="KCU16" s="190"/>
      <c r="KCV16" s="193"/>
      <c r="KCW16" s="804"/>
      <c r="KCX16" s="190"/>
      <c r="KCY16" s="190"/>
      <c r="KCZ16" s="190"/>
      <c r="KDA16" s="194"/>
      <c r="KDB16" s="470"/>
      <c r="KDC16" s="190"/>
      <c r="KDD16" s="190"/>
      <c r="KDE16" s="190"/>
      <c r="KDF16" s="190"/>
      <c r="KDG16" s="190"/>
      <c r="KDH16" s="190"/>
      <c r="KDI16" s="190"/>
      <c r="KDJ16" s="190"/>
      <c r="KDK16" s="190"/>
      <c r="KDL16" s="193"/>
      <c r="KDM16" s="804"/>
      <c r="KDN16" s="190"/>
      <c r="KDO16" s="190"/>
      <c r="KDP16" s="190"/>
      <c r="KDQ16" s="194"/>
      <c r="KDR16" s="470"/>
      <c r="KDS16" s="190"/>
      <c r="KDT16" s="190"/>
      <c r="KDU16" s="190"/>
      <c r="KDV16" s="190"/>
      <c r="KDW16" s="190"/>
      <c r="KDX16" s="190"/>
      <c r="KDY16" s="190"/>
      <c r="KDZ16" s="190"/>
      <c r="KEA16" s="190"/>
      <c r="KEB16" s="193"/>
      <c r="KEC16" s="804"/>
      <c r="KED16" s="190"/>
      <c r="KEE16" s="190"/>
      <c r="KEF16" s="190"/>
      <c r="KEG16" s="194"/>
      <c r="KEH16" s="470"/>
      <c r="KEI16" s="190"/>
      <c r="KEJ16" s="190"/>
      <c r="KEK16" s="190"/>
      <c r="KEL16" s="190"/>
      <c r="KEM16" s="190"/>
      <c r="KEN16" s="190"/>
      <c r="KEO16" s="190"/>
      <c r="KEP16" s="190"/>
      <c r="KEQ16" s="190"/>
      <c r="KER16" s="193"/>
      <c r="KES16" s="804"/>
      <c r="KET16" s="190"/>
      <c r="KEU16" s="190"/>
      <c r="KEV16" s="190"/>
      <c r="KEW16" s="194"/>
      <c r="KEX16" s="470"/>
      <c r="KEY16" s="190"/>
      <c r="KEZ16" s="190"/>
      <c r="KFA16" s="190"/>
      <c r="KFB16" s="190"/>
      <c r="KFC16" s="190"/>
      <c r="KFD16" s="190"/>
      <c r="KFE16" s="190"/>
      <c r="KFF16" s="190"/>
      <c r="KFG16" s="190"/>
      <c r="KFH16" s="193"/>
      <c r="KFI16" s="804"/>
      <c r="KFJ16" s="190"/>
      <c r="KFK16" s="190"/>
      <c r="KFL16" s="190"/>
      <c r="KFM16" s="194"/>
      <c r="KFN16" s="470"/>
      <c r="KFO16" s="190"/>
      <c r="KFP16" s="190"/>
      <c r="KFQ16" s="190"/>
      <c r="KFR16" s="190"/>
      <c r="KFS16" s="190"/>
      <c r="KFT16" s="190"/>
      <c r="KFU16" s="190"/>
      <c r="KFV16" s="190"/>
      <c r="KFW16" s="190"/>
      <c r="KFX16" s="193"/>
      <c r="KFY16" s="804"/>
      <c r="KFZ16" s="190"/>
      <c r="KGA16" s="190"/>
      <c r="KGB16" s="190"/>
      <c r="KGC16" s="194"/>
      <c r="KGD16" s="470"/>
      <c r="KGE16" s="190"/>
      <c r="KGF16" s="190"/>
      <c r="KGG16" s="190"/>
      <c r="KGH16" s="190"/>
      <c r="KGI16" s="190"/>
      <c r="KGJ16" s="190"/>
      <c r="KGK16" s="190"/>
      <c r="KGL16" s="190"/>
      <c r="KGM16" s="190"/>
      <c r="KGN16" s="193"/>
      <c r="KGO16" s="804"/>
      <c r="KGP16" s="190"/>
      <c r="KGQ16" s="190"/>
      <c r="KGR16" s="190"/>
      <c r="KGS16" s="194"/>
      <c r="KGT16" s="470"/>
      <c r="KGU16" s="190"/>
      <c r="KGV16" s="190"/>
      <c r="KGW16" s="190"/>
      <c r="KGX16" s="190"/>
      <c r="KGY16" s="190"/>
      <c r="KGZ16" s="190"/>
      <c r="KHA16" s="190"/>
      <c r="KHB16" s="190"/>
      <c r="KHC16" s="190"/>
      <c r="KHD16" s="193"/>
      <c r="KHE16" s="804"/>
      <c r="KHF16" s="190"/>
      <c r="KHG16" s="190"/>
      <c r="KHH16" s="190"/>
      <c r="KHI16" s="194"/>
      <c r="KHJ16" s="470"/>
      <c r="KHK16" s="190"/>
      <c r="KHL16" s="190"/>
      <c r="KHM16" s="190"/>
      <c r="KHN16" s="190"/>
      <c r="KHO16" s="190"/>
      <c r="KHP16" s="190"/>
      <c r="KHQ16" s="190"/>
      <c r="KHR16" s="190"/>
      <c r="KHS16" s="190"/>
      <c r="KHT16" s="193"/>
      <c r="KHU16" s="804"/>
      <c r="KHV16" s="190"/>
      <c r="KHW16" s="190"/>
      <c r="KHX16" s="190"/>
      <c r="KHY16" s="194"/>
      <c r="KHZ16" s="470"/>
      <c r="KIA16" s="190"/>
      <c r="KIB16" s="190"/>
      <c r="KIC16" s="190"/>
      <c r="KID16" s="190"/>
      <c r="KIE16" s="190"/>
      <c r="KIF16" s="190"/>
      <c r="KIG16" s="190"/>
      <c r="KIH16" s="190"/>
      <c r="KII16" s="190"/>
      <c r="KIJ16" s="193"/>
      <c r="KIK16" s="804"/>
      <c r="KIL16" s="190"/>
      <c r="KIM16" s="190"/>
      <c r="KIN16" s="190"/>
      <c r="KIO16" s="194"/>
      <c r="KIP16" s="470"/>
      <c r="KIQ16" s="190"/>
      <c r="KIR16" s="190"/>
      <c r="KIS16" s="190"/>
      <c r="KIT16" s="190"/>
      <c r="KIU16" s="190"/>
      <c r="KIV16" s="190"/>
      <c r="KIW16" s="190"/>
      <c r="KIX16" s="190"/>
      <c r="KIY16" s="190"/>
      <c r="KIZ16" s="193"/>
      <c r="KJA16" s="804"/>
      <c r="KJB16" s="190"/>
      <c r="KJC16" s="190"/>
      <c r="KJD16" s="190"/>
      <c r="KJE16" s="194"/>
      <c r="KJF16" s="470"/>
      <c r="KJG16" s="190"/>
      <c r="KJH16" s="190"/>
      <c r="KJI16" s="190"/>
      <c r="KJJ16" s="190"/>
      <c r="KJK16" s="190"/>
      <c r="KJL16" s="190"/>
      <c r="KJM16" s="190"/>
      <c r="KJN16" s="190"/>
      <c r="KJO16" s="190"/>
      <c r="KJP16" s="193"/>
      <c r="KJQ16" s="804"/>
      <c r="KJR16" s="190"/>
      <c r="KJS16" s="190"/>
      <c r="KJT16" s="190"/>
      <c r="KJU16" s="194"/>
      <c r="KJV16" s="470"/>
      <c r="KJW16" s="190"/>
      <c r="KJX16" s="190"/>
      <c r="KJY16" s="190"/>
      <c r="KJZ16" s="190"/>
      <c r="KKA16" s="190"/>
      <c r="KKB16" s="190"/>
      <c r="KKC16" s="190"/>
      <c r="KKD16" s="190"/>
      <c r="KKE16" s="190"/>
      <c r="KKF16" s="193"/>
      <c r="KKG16" s="804"/>
      <c r="KKH16" s="190"/>
      <c r="KKI16" s="190"/>
      <c r="KKJ16" s="190"/>
      <c r="KKK16" s="194"/>
      <c r="KKL16" s="470"/>
      <c r="KKM16" s="190"/>
      <c r="KKN16" s="190"/>
      <c r="KKO16" s="190"/>
      <c r="KKP16" s="190"/>
      <c r="KKQ16" s="190"/>
      <c r="KKR16" s="190"/>
      <c r="KKS16" s="190"/>
      <c r="KKT16" s="190"/>
      <c r="KKU16" s="190"/>
      <c r="KKV16" s="193"/>
      <c r="KKW16" s="804"/>
      <c r="KKX16" s="190"/>
      <c r="KKY16" s="190"/>
      <c r="KKZ16" s="190"/>
      <c r="KLA16" s="194"/>
      <c r="KLB16" s="470"/>
      <c r="KLC16" s="190"/>
      <c r="KLD16" s="190"/>
      <c r="KLE16" s="190"/>
      <c r="KLF16" s="190"/>
      <c r="KLG16" s="190"/>
      <c r="KLH16" s="190"/>
      <c r="KLI16" s="190"/>
      <c r="KLJ16" s="190"/>
      <c r="KLK16" s="190"/>
      <c r="KLL16" s="193"/>
      <c r="KLM16" s="804"/>
      <c r="KLN16" s="190"/>
      <c r="KLO16" s="190"/>
      <c r="KLP16" s="190"/>
      <c r="KLQ16" s="194"/>
      <c r="KLR16" s="470"/>
      <c r="KLS16" s="190"/>
      <c r="KLT16" s="190"/>
      <c r="KLU16" s="190"/>
      <c r="KLV16" s="190"/>
      <c r="KLW16" s="190"/>
      <c r="KLX16" s="190"/>
      <c r="KLY16" s="190"/>
      <c r="KLZ16" s="190"/>
      <c r="KMA16" s="190"/>
      <c r="KMB16" s="193"/>
      <c r="KMC16" s="804"/>
      <c r="KMD16" s="190"/>
      <c r="KME16" s="190"/>
      <c r="KMF16" s="190"/>
      <c r="KMG16" s="194"/>
      <c r="KMH16" s="470"/>
      <c r="KMI16" s="190"/>
      <c r="KMJ16" s="190"/>
      <c r="KMK16" s="190"/>
      <c r="KML16" s="190"/>
      <c r="KMM16" s="190"/>
      <c r="KMN16" s="190"/>
      <c r="KMO16" s="190"/>
      <c r="KMP16" s="190"/>
      <c r="KMQ16" s="190"/>
      <c r="KMR16" s="193"/>
      <c r="KMS16" s="804"/>
      <c r="KMT16" s="190"/>
      <c r="KMU16" s="190"/>
      <c r="KMV16" s="190"/>
      <c r="KMW16" s="194"/>
      <c r="KMX16" s="470"/>
      <c r="KMY16" s="190"/>
      <c r="KMZ16" s="190"/>
      <c r="KNA16" s="190"/>
      <c r="KNB16" s="190"/>
      <c r="KNC16" s="190"/>
      <c r="KND16" s="190"/>
      <c r="KNE16" s="190"/>
      <c r="KNF16" s="190"/>
      <c r="KNG16" s="190"/>
      <c r="KNH16" s="193"/>
      <c r="KNI16" s="804"/>
      <c r="KNJ16" s="190"/>
      <c r="KNK16" s="190"/>
      <c r="KNL16" s="190"/>
      <c r="KNM16" s="194"/>
      <c r="KNN16" s="470"/>
      <c r="KNO16" s="190"/>
      <c r="KNP16" s="190"/>
      <c r="KNQ16" s="190"/>
      <c r="KNR16" s="190"/>
      <c r="KNS16" s="190"/>
      <c r="KNT16" s="190"/>
      <c r="KNU16" s="190"/>
      <c r="KNV16" s="190"/>
      <c r="KNW16" s="190"/>
      <c r="KNX16" s="193"/>
      <c r="KNY16" s="804"/>
      <c r="KNZ16" s="190"/>
      <c r="KOA16" s="190"/>
      <c r="KOB16" s="190"/>
      <c r="KOC16" s="194"/>
      <c r="KOD16" s="470"/>
      <c r="KOE16" s="190"/>
      <c r="KOF16" s="190"/>
      <c r="KOG16" s="190"/>
      <c r="KOH16" s="190"/>
      <c r="KOI16" s="190"/>
      <c r="KOJ16" s="190"/>
      <c r="KOK16" s="190"/>
      <c r="KOL16" s="190"/>
      <c r="KOM16" s="190"/>
      <c r="KON16" s="193"/>
      <c r="KOO16" s="804"/>
      <c r="KOP16" s="190"/>
      <c r="KOQ16" s="190"/>
      <c r="KOR16" s="190"/>
      <c r="KOS16" s="194"/>
      <c r="KOT16" s="470"/>
      <c r="KOU16" s="190"/>
      <c r="KOV16" s="190"/>
      <c r="KOW16" s="190"/>
      <c r="KOX16" s="190"/>
      <c r="KOY16" s="190"/>
      <c r="KOZ16" s="190"/>
      <c r="KPA16" s="190"/>
      <c r="KPB16" s="190"/>
      <c r="KPC16" s="190"/>
      <c r="KPD16" s="193"/>
      <c r="KPE16" s="804"/>
      <c r="KPF16" s="190"/>
      <c r="KPG16" s="190"/>
      <c r="KPH16" s="190"/>
      <c r="KPI16" s="194"/>
      <c r="KPJ16" s="470"/>
      <c r="KPK16" s="190"/>
      <c r="KPL16" s="190"/>
      <c r="KPM16" s="190"/>
      <c r="KPN16" s="190"/>
      <c r="KPO16" s="190"/>
      <c r="KPP16" s="190"/>
      <c r="KPQ16" s="190"/>
      <c r="KPR16" s="190"/>
      <c r="KPS16" s="190"/>
      <c r="KPT16" s="193"/>
      <c r="KPU16" s="804"/>
      <c r="KPV16" s="190"/>
      <c r="KPW16" s="190"/>
      <c r="KPX16" s="190"/>
      <c r="KPY16" s="194"/>
      <c r="KPZ16" s="470"/>
      <c r="KQA16" s="190"/>
      <c r="KQB16" s="190"/>
      <c r="KQC16" s="190"/>
      <c r="KQD16" s="190"/>
      <c r="KQE16" s="190"/>
      <c r="KQF16" s="190"/>
      <c r="KQG16" s="190"/>
      <c r="KQH16" s="190"/>
      <c r="KQI16" s="190"/>
      <c r="KQJ16" s="193"/>
      <c r="KQK16" s="804"/>
      <c r="KQL16" s="190"/>
      <c r="KQM16" s="190"/>
      <c r="KQN16" s="190"/>
      <c r="KQO16" s="194"/>
      <c r="KQP16" s="470"/>
      <c r="KQQ16" s="190"/>
      <c r="KQR16" s="190"/>
      <c r="KQS16" s="190"/>
      <c r="KQT16" s="190"/>
      <c r="KQU16" s="190"/>
      <c r="KQV16" s="190"/>
      <c r="KQW16" s="190"/>
      <c r="KQX16" s="190"/>
      <c r="KQY16" s="190"/>
      <c r="KQZ16" s="193"/>
      <c r="KRA16" s="804"/>
      <c r="KRB16" s="190"/>
      <c r="KRC16" s="190"/>
      <c r="KRD16" s="190"/>
      <c r="KRE16" s="194"/>
      <c r="KRF16" s="470"/>
      <c r="KRG16" s="190"/>
      <c r="KRH16" s="190"/>
      <c r="KRI16" s="190"/>
      <c r="KRJ16" s="190"/>
      <c r="KRK16" s="190"/>
      <c r="KRL16" s="190"/>
      <c r="KRM16" s="190"/>
      <c r="KRN16" s="190"/>
      <c r="KRO16" s="190"/>
      <c r="KRP16" s="193"/>
      <c r="KRQ16" s="804"/>
      <c r="KRR16" s="190"/>
      <c r="KRS16" s="190"/>
      <c r="KRT16" s="190"/>
      <c r="KRU16" s="194"/>
      <c r="KRV16" s="470"/>
      <c r="KRW16" s="190"/>
      <c r="KRX16" s="190"/>
      <c r="KRY16" s="190"/>
      <c r="KRZ16" s="190"/>
      <c r="KSA16" s="190"/>
      <c r="KSB16" s="190"/>
      <c r="KSC16" s="190"/>
      <c r="KSD16" s="190"/>
      <c r="KSE16" s="190"/>
      <c r="KSF16" s="193"/>
      <c r="KSG16" s="804"/>
      <c r="KSH16" s="190"/>
      <c r="KSI16" s="190"/>
      <c r="KSJ16" s="190"/>
      <c r="KSK16" s="194"/>
      <c r="KSL16" s="470"/>
      <c r="KSM16" s="190"/>
      <c r="KSN16" s="190"/>
      <c r="KSO16" s="190"/>
      <c r="KSP16" s="190"/>
      <c r="KSQ16" s="190"/>
      <c r="KSR16" s="190"/>
      <c r="KSS16" s="190"/>
      <c r="KST16" s="190"/>
      <c r="KSU16" s="190"/>
      <c r="KSV16" s="193"/>
      <c r="KSW16" s="804"/>
      <c r="KSX16" s="190"/>
      <c r="KSY16" s="190"/>
      <c r="KSZ16" s="190"/>
      <c r="KTA16" s="194"/>
      <c r="KTB16" s="470"/>
      <c r="KTC16" s="190"/>
      <c r="KTD16" s="190"/>
      <c r="KTE16" s="190"/>
      <c r="KTF16" s="190"/>
      <c r="KTG16" s="190"/>
      <c r="KTH16" s="190"/>
      <c r="KTI16" s="190"/>
      <c r="KTJ16" s="190"/>
      <c r="KTK16" s="190"/>
      <c r="KTL16" s="193"/>
      <c r="KTM16" s="804"/>
      <c r="KTN16" s="190"/>
      <c r="KTO16" s="190"/>
      <c r="KTP16" s="190"/>
      <c r="KTQ16" s="194"/>
      <c r="KTR16" s="470"/>
      <c r="KTS16" s="190"/>
      <c r="KTT16" s="190"/>
      <c r="KTU16" s="190"/>
      <c r="KTV16" s="190"/>
      <c r="KTW16" s="190"/>
      <c r="KTX16" s="190"/>
      <c r="KTY16" s="190"/>
      <c r="KTZ16" s="190"/>
      <c r="KUA16" s="190"/>
      <c r="KUB16" s="193"/>
      <c r="KUC16" s="804"/>
      <c r="KUD16" s="190"/>
      <c r="KUE16" s="190"/>
      <c r="KUF16" s="190"/>
      <c r="KUG16" s="194"/>
      <c r="KUH16" s="470"/>
      <c r="KUI16" s="190"/>
      <c r="KUJ16" s="190"/>
      <c r="KUK16" s="190"/>
      <c r="KUL16" s="190"/>
      <c r="KUM16" s="190"/>
      <c r="KUN16" s="190"/>
      <c r="KUO16" s="190"/>
      <c r="KUP16" s="190"/>
      <c r="KUQ16" s="190"/>
      <c r="KUR16" s="193"/>
      <c r="KUS16" s="804"/>
      <c r="KUT16" s="190"/>
      <c r="KUU16" s="190"/>
      <c r="KUV16" s="190"/>
      <c r="KUW16" s="194"/>
      <c r="KUX16" s="470"/>
      <c r="KUY16" s="190"/>
      <c r="KUZ16" s="190"/>
      <c r="KVA16" s="190"/>
      <c r="KVB16" s="190"/>
      <c r="KVC16" s="190"/>
      <c r="KVD16" s="190"/>
      <c r="KVE16" s="190"/>
      <c r="KVF16" s="190"/>
      <c r="KVG16" s="190"/>
      <c r="KVH16" s="193"/>
      <c r="KVI16" s="804"/>
      <c r="KVJ16" s="190"/>
      <c r="KVK16" s="190"/>
      <c r="KVL16" s="190"/>
      <c r="KVM16" s="194"/>
      <c r="KVN16" s="470"/>
      <c r="KVO16" s="190"/>
      <c r="KVP16" s="190"/>
      <c r="KVQ16" s="190"/>
      <c r="KVR16" s="190"/>
      <c r="KVS16" s="190"/>
      <c r="KVT16" s="190"/>
      <c r="KVU16" s="190"/>
      <c r="KVV16" s="190"/>
      <c r="KVW16" s="190"/>
      <c r="KVX16" s="193"/>
      <c r="KVY16" s="804"/>
      <c r="KVZ16" s="190"/>
      <c r="KWA16" s="190"/>
      <c r="KWB16" s="190"/>
      <c r="KWC16" s="194"/>
      <c r="KWD16" s="470"/>
      <c r="KWE16" s="190"/>
      <c r="KWF16" s="190"/>
      <c r="KWG16" s="190"/>
      <c r="KWH16" s="190"/>
      <c r="KWI16" s="190"/>
      <c r="KWJ16" s="190"/>
      <c r="KWK16" s="190"/>
      <c r="KWL16" s="190"/>
      <c r="KWM16" s="190"/>
      <c r="KWN16" s="193"/>
      <c r="KWO16" s="804"/>
      <c r="KWP16" s="190"/>
      <c r="KWQ16" s="190"/>
      <c r="KWR16" s="190"/>
      <c r="KWS16" s="194"/>
      <c r="KWT16" s="470"/>
      <c r="KWU16" s="190"/>
      <c r="KWV16" s="190"/>
      <c r="KWW16" s="190"/>
      <c r="KWX16" s="190"/>
      <c r="KWY16" s="190"/>
      <c r="KWZ16" s="190"/>
      <c r="KXA16" s="190"/>
      <c r="KXB16" s="190"/>
      <c r="KXC16" s="190"/>
      <c r="KXD16" s="193"/>
      <c r="KXE16" s="804"/>
      <c r="KXF16" s="190"/>
      <c r="KXG16" s="190"/>
      <c r="KXH16" s="190"/>
      <c r="KXI16" s="194"/>
      <c r="KXJ16" s="470"/>
      <c r="KXK16" s="190"/>
      <c r="KXL16" s="190"/>
      <c r="KXM16" s="190"/>
      <c r="KXN16" s="190"/>
      <c r="KXO16" s="190"/>
      <c r="KXP16" s="190"/>
      <c r="KXQ16" s="190"/>
      <c r="KXR16" s="190"/>
      <c r="KXS16" s="190"/>
      <c r="KXT16" s="193"/>
      <c r="KXU16" s="804"/>
      <c r="KXV16" s="190"/>
      <c r="KXW16" s="190"/>
      <c r="KXX16" s="190"/>
      <c r="KXY16" s="194"/>
      <c r="KXZ16" s="470"/>
      <c r="KYA16" s="190"/>
      <c r="KYB16" s="190"/>
      <c r="KYC16" s="190"/>
      <c r="KYD16" s="190"/>
      <c r="KYE16" s="190"/>
      <c r="KYF16" s="190"/>
      <c r="KYG16" s="190"/>
      <c r="KYH16" s="190"/>
      <c r="KYI16" s="190"/>
      <c r="KYJ16" s="193"/>
      <c r="KYK16" s="804"/>
      <c r="KYL16" s="190"/>
      <c r="KYM16" s="190"/>
      <c r="KYN16" s="190"/>
      <c r="KYO16" s="194"/>
      <c r="KYP16" s="470"/>
      <c r="KYQ16" s="190"/>
      <c r="KYR16" s="190"/>
      <c r="KYS16" s="190"/>
      <c r="KYT16" s="190"/>
      <c r="KYU16" s="190"/>
      <c r="KYV16" s="190"/>
      <c r="KYW16" s="190"/>
      <c r="KYX16" s="190"/>
      <c r="KYY16" s="190"/>
      <c r="KYZ16" s="193"/>
      <c r="KZA16" s="804"/>
      <c r="KZB16" s="190"/>
      <c r="KZC16" s="190"/>
      <c r="KZD16" s="190"/>
      <c r="KZE16" s="194"/>
      <c r="KZF16" s="470"/>
      <c r="KZG16" s="190"/>
      <c r="KZH16" s="190"/>
      <c r="KZI16" s="190"/>
      <c r="KZJ16" s="190"/>
      <c r="KZK16" s="190"/>
      <c r="KZL16" s="190"/>
      <c r="KZM16" s="190"/>
      <c r="KZN16" s="190"/>
      <c r="KZO16" s="190"/>
      <c r="KZP16" s="193"/>
      <c r="KZQ16" s="804"/>
      <c r="KZR16" s="190"/>
      <c r="KZS16" s="190"/>
      <c r="KZT16" s="190"/>
      <c r="KZU16" s="194"/>
      <c r="KZV16" s="470"/>
      <c r="KZW16" s="190"/>
      <c r="KZX16" s="190"/>
      <c r="KZY16" s="190"/>
      <c r="KZZ16" s="190"/>
      <c r="LAA16" s="190"/>
      <c r="LAB16" s="190"/>
      <c r="LAC16" s="190"/>
      <c r="LAD16" s="190"/>
      <c r="LAE16" s="190"/>
      <c r="LAF16" s="193"/>
      <c r="LAG16" s="804"/>
      <c r="LAH16" s="190"/>
      <c r="LAI16" s="190"/>
      <c r="LAJ16" s="190"/>
      <c r="LAK16" s="194"/>
      <c r="LAL16" s="470"/>
      <c r="LAM16" s="190"/>
      <c r="LAN16" s="190"/>
      <c r="LAO16" s="190"/>
      <c r="LAP16" s="190"/>
      <c r="LAQ16" s="190"/>
      <c r="LAR16" s="190"/>
      <c r="LAS16" s="190"/>
      <c r="LAT16" s="190"/>
      <c r="LAU16" s="190"/>
      <c r="LAV16" s="193"/>
      <c r="LAW16" s="804"/>
      <c r="LAX16" s="190"/>
      <c r="LAY16" s="190"/>
      <c r="LAZ16" s="190"/>
      <c r="LBA16" s="194"/>
      <c r="LBB16" s="470"/>
      <c r="LBC16" s="190"/>
      <c r="LBD16" s="190"/>
      <c r="LBE16" s="190"/>
      <c r="LBF16" s="190"/>
      <c r="LBG16" s="190"/>
      <c r="LBH16" s="190"/>
      <c r="LBI16" s="190"/>
      <c r="LBJ16" s="190"/>
      <c r="LBK16" s="190"/>
      <c r="LBL16" s="193"/>
      <c r="LBM16" s="804"/>
      <c r="LBN16" s="190"/>
      <c r="LBO16" s="190"/>
      <c r="LBP16" s="190"/>
      <c r="LBQ16" s="194"/>
      <c r="LBR16" s="470"/>
      <c r="LBS16" s="190"/>
      <c r="LBT16" s="190"/>
      <c r="LBU16" s="190"/>
      <c r="LBV16" s="190"/>
      <c r="LBW16" s="190"/>
      <c r="LBX16" s="190"/>
      <c r="LBY16" s="190"/>
      <c r="LBZ16" s="190"/>
      <c r="LCA16" s="190"/>
      <c r="LCB16" s="193"/>
      <c r="LCC16" s="804"/>
      <c r="LCD16" s="190"/>
      <c r="LCE16" s="190"/>
      <c r="LCF16" s="190"/>
      <c r="LCG16" s="194"/>
      <c r="LCH16" s="470"/>
      <c r="LCI16" s="190"/>
      <c r="LCJ16" s="190"/>
      <c r="LCK16" s="190"/>
      <c r="LCL16" s="190"/>
      <c r="LCM16" s="190"/>
      <c r="LCN16" s="190"/>
      <c r="LCO16" s="190"/>
      <c r="LCP16" s="190"/>
      <c r="LCQ16" s="190"/>
      <c r="LCR16" s="193"/>
      <c r="LCS16" s="804"/>
      <c r="LCT16" s="190"/>
      <c r="LCU16" s="190"/>
      <c r="LCV16" s="190"/>
      <c r="LCW16" s="194"/>
      <c r="LCX16" s="470"/>
      <c r="LCY16" s="190"/>
      <c r="LCZ16" s="190"/>
      <c r="LDA16" s="190"/>
      <c r="LDB16" s="190"/>
      <c r="LDC16" s="190"/>
      <c r="LDD16" s="190"/>
      <c r="LDE16" s="190"/>
      <c r="LDF16" s="190"/>
      <c r="LDG16" s="190"/>
      <c r="LDH16" s="193"/>
      <c r="LDI16" s="804"/>
      <c r="LDJ16" s="190"/>
      <c r="LDK16" s="190"/>
      <c r="LDL16" s="190"/>
      <c r="LDM16" s="194"/>
      <c r="LDN16" s="470"/>
      <c r="LDO16" s="190"/>
      <c r="LDP16" s="190"/>
      <c r="LDQ16" s="190"/>
      <c r="LDR16" s="190"/>
      <c r="LDS16" s="190"/>
      <c r="LDT16" s="190"/>
      <c r="LDU16" s="190"/>
      <c r="LDV16" s="190"/>
      <c r="LDW16" s="190"/>
      <c r="LDX16" s="193"/>
      <c r="LDY16" s="804"/>
      <c r="LDZ16" s="190"/>
      <c r="LEA16" s="190"/>
      <c r="LEB16" s="190"/>
      <c r="LEC16" s="194"/>
      <c r="LED16" s="470"/>
      <c r="LEE16" s="190"/>
      <c r="LEF16" s="190"/>
      <c r="LEG16" s="190"/>
      <c r="LEH16" s="190"/>
      <c r="LEI16" s="190"/>
      <c r="LEJ16" s="190"/>
      <c r="LEK16" s="190"/>
      <c r="LEL16" s="190"/>
      <c r="LEM16" s="190"/>
      <c r="LEN16" s="193"/>
      <c r="LEO16" s="804"/>
      <c r="LEP16" s="190"/>
      <c r="LEQ16" s="190"/>
      <c r="LER16" s="190"/>
      <c r="LES16" s="194"/>
      <c r="LET16" s="470"/>
      <c r="LEU16" s="190"/>
      <c r="LEV16" s="190"/>
      <c r="LEW16" s="190"/>
      <c r="LEX16" s="190"/>
      <c r="LEY16" s="190"/>
      <c r="LEZ16" s="190"/>
      <c r="LFA16" s="190"/>
      <c r="LFB16" s="190"/>
      <c r="LFC16" s="190"/>
      <c r="LFD16" s="193"/>
      <c r="LFE16" s="804"/>
      <c r="LFF16" s="190"/>
      <c r="LFG16" s="190"/>
      <c r="LFH16" s="190"/>
      <c r="LFI16" s="194"/>
      <c r="LFJ16" s="470"/>
      <c r="LFK16" s="190"/>
      <c r="LFL16" s="190"/>
      <c r="LFM16" s="190"/>
      <c r="LFN16" s="190"/>
      <c r="LFO16" s="190"/>
      <c r="LFP16" s="190"/>
      <c r="LFQ16" s="190"/>
      <c r="LFR16" s="190"/>
      <c r="LFS16" s="190"/>
      <c r="LFT16" s="193"/>
      <c r="LFU16" s="804"/>
      <c r="LFV16" s="190"/>
      <c r="LFW16" s="190"/>
      <c r="LFX16" s="190"/>
      <c r="LFY16" s="194"/>
      <c r="LFZ16" s="470"/>
      <c r="LGA16" s="190"/>
      <c r="LGB16" s="190"/>
      <c r="LGC16" s="190"/>
      <c r="LGD16" s="190"/>
      <c r="LGE16" s="190"/>
      <c r="LGF16" s="190"/>
      <c r="LGG16" s="190"/>
      <c r="LGH16" s="190"/>
      <c r="LGI16" s="190"/>
      <c r="LGJ16" s="193"/>
      <c r="LGK16" s="804"/>
      <c r="LGL16" s="190"/>
      <c r="LGM16" s="190"/>
      <c r="LGN16" s="190"/>
      <c r="LGO16" s="194"/>
      <c r="LGP16" s="470"/>
      <c r="LGQ16" s="190"/>
      <c r="LGR16" s="190"/>
      <c r="LGS16" s="190"/>
      <c r="LGT16" s="190"/>
      <c r="LGU16" s="190"/>
      <c r="LGV16" s="190"/>
      <c r="LGW16" s="190"/>
      <c r="LGX16" s="190"/>
      <c r="LGY16" s="190"/>
      <c r="LGZ16" s="193"/>
      <c r="LHA16" s="804"/>
      <c r="LHB16" s="190"/>
      <c r="LHC16" s="190"/>
      <c r="LHD16" s="190"/>
      <c r="LHE16" s="194"/>
      <c r="LHF16" s="470"/>
      <c r="LHG16" s="190"/>
      <c r="LHH16" s="190"/>
      <c r="LHI16" s="190"/>
      <c r="LHJ16" s="190"/>
      <c r="LHK16" s="190"/>
      <c r="LHL16" s="190"/>
      <c r="LHM16" s="190"/>
      <c r="LHN16" s="190"/>
      <c r="LHO16" s="190"/>
      <c r="LHP16" s="193"/>
      <c r="LHQ16" s="804"/>
      <c r="LHR16" s="190"/>
      <c r="LHS16" s="190"/>
      <c r="LHT16" s="190"/>
      <c r="LHU16" s="194"/>
      <c r="LHV16" s="470"/>
      <c r="LHW16" s="190"/>
      <c r="LHX16" s="190"/>
      <c r="LHY16" s="190"/>
      <c r="LHZ16" s="190"/>
      <c r="LIA16" s="190"/>
      <c r="LIB16" s="190"/>
      <c r="LIC16" s="190"/>
      <c r="LID16" s="190"/>
      <c r="LIE16" s="190"/>
      <c r="LIF16" s="193"/>
      <c r="LIG16" s="804"/>
      <c r="LIH16" s="190"/>
      <c r="LII16" s="190"/>
      <c r="LIJ16" s="190"/>
      <c r="LIK16" s="194"/>
      <c r="LIL16" s="470"/>
      <c r="LIM16" s="190"/>
      <c r="LIN16" s="190"/>
      <c r="LIO16" s="190"/>
      <c r="LIP16" s="190"/>
      <c r="LIQ16" s="190"/>
      <c r="LIR16" s="190"/>
      <c r="LIS16" s="190"/>
      <c r="LIT16" s="190"/>
      <c r="LIU16" s="190"/>
      <c r="LIV16" s="193"/>
      <c r="LIW16" s="804"/>
      <c r="LIX16" s="190"/>
      <c r="LIY16" s="190"/>
      <c r="LIZ16" s="190"/>
      <c r="LJA16" s="194"/>
      <c r="LJB16" s="470"/>
      <c r="LJC16" s="190"/>
      <c r="LJD16" s="190"/>
      <c r="LJE16" s="190"/>
      <c r="LJF16" s="190"/>
      <c r="LJG16" s="190"/>
      <c r="LJH16" s="190"/>
      <c r="LJI16" s="190"/>
      <c r="LJJ16" s="190"/>
      <c r="LJK16" s="190"/>
      <c r="LJL16" s="193"/>
      <c r="LJM16" s="804"/>
      <c r="LJN16" s="190"/>
      <c r="LJO16" s="190"/>
      <c r="LJP16" s="190"/>
      <c r="LJQ16" s="194"/>
      <c r="LJR16" s="470"/>
      <c r="LJS16" s="190"/>
      <c r="LJT16" s="190"/>
      <c r="LJU16" s="190"/>
      <c r="LJV16" s="190"/>
      <c r="LJW16" s="190"/>
      <c r="LJX16" s="190"/>
      <c r="LJY16" s="190"/>
      <c r="LJZ16" s="190"/>
      <c r="LKA16" s="190"/>
      <c r="LKB16" s="193"/>
      <c r="LKC16" s="804"/>
      <c r="LKD16" s="190"/>
      <c r="LKE16" s="190"/>
      <c r="LKF16" s="190"/>
      <c r="LKG16" s="194"/>
      <c r="LKH16" s="470"/>
      <c r="LKI16" s="190"/>
      <c r="LKJ16" s="190"/>
      <c r="LKK16" s="190"/>
      <c r="LKL16" s="190"/>
      <c r="LKM16" s="190"/>
      <c r="LKN16" s="190"/>
      <c r="LKO16" s="190"/>
      <c r="LKP16" s="190"/>
      <c r="LKQ16" s="190"/>
      <c r="LKR16" s="193"/>
      <c r="LKS16" s="804"/>
      <c r="LKT16" s="190"/>
      <c r="LKU16" s="190"/>
      <c r="LKV16" s="190"/>
      <c r="LKW16" s="194"/>
      <c r="LKX16" s="470"/>
      <c r="LKY16" s="190"/>
      <c r="LKZ16" s="190"/>
      <c r="LLA16" s="190"/>
      <c r="LLB16" s="190"/>
      <c r="LLC16" s="190"/>
      <c r="LLD16" s="190"/>
      <c r="LLE16" s="190"/>
      <c r="LLF16" s="190"/>
      <c r="LLG16" s="190"/>
      <c r="LLH16" s="193"/>
      <c r="LLI16" s="804"/>
      <c r="LLJ16" s="190"/>
      <c r="LLK16" s="190"/>
      <c r="LLL16" s="190"/>
      <c r="LLM16" s="194"/>
      <c r="LLN16" s="470"/>
      <c r="LLO16" s="190"/>
      <c r="LLP16" s="190"/>
      <c r="LLQ16" s="190"/>
      <c r="LLR16" s="190"/>
      <c r="LLS16" s="190"/>
      <c r="LLT16" s="190"/>
      <c r="LLU16" s="190"/>
      <c r="LLV16" s="190"/>
      <c r="LLW16" s="190"/>
      <c r="LLX16" s="193"/>
      <c r="LLY16" s="804"/>
      <c r="LLZ16" s="190"/>
      <c r="LMA16" s="190"/>
      <c r="LMB16" s="190"/>
      <c r="LMC16" s="194"/>
      <c r="LMD16" s="470"/>
      <c r="LME16" s="190"/>
      <c r="LMF16" s="190"/>
      <c r="LMG16" s="190"/>
      <c r="LMH16" s="190"/>
      <c r="LMI16" s="190"/>
      <c r="LMJ16" s="190"/>
      <c r="LMK16" s="190"/>
      <c r="LML16" s="190"/>
      <c r="LMM16" s="190"/>
      <c r="LMN16" s="193"/>
      <c r="LMO16" s="804"/>
      <c r="LMP16" s="190"/>
      <c r="LMQ16" s="190"/>
      <c r="LMR16" s="190"/>
      <c r="LMS16" s="194"/>
      <c r="LMT16" s="470"/>
      <c r="LMU16" s="190"/>
      <c r="LMV16" s="190"/>
      <c r="LMW16" s="190"/>
      <c r="LMX16" s="190"/>
      <c r="LMY16" s="190"/>
      <c r="LMZ16" s="190"/>
      <c r="LNA16" s="190"/>
      <c r="LNB16" s="190"/>
      <c r="LNC16" s="190"/>
      <c r="LND16" s="193"/>
      <c r="LNE16" s="804"/>
      <c r="LNF16" s="190"/>
      <c r="LNG16" s="190"/>
      <c r="LNH16" s="190"/>
      <c r="LNI16" s="194"/>
      <c r="LNJ16" s="470"/>
      <c r="LNK16" s="190"/>
      <c r="LNL16" s="190"/>
      <c r="LNM16" s="190"/>
      <c r="LNN16" s="190"/>
      <c r="LNO16" s="190"/>
      <c r="LNP16" s="190"/>
      <c r="LNQ16" s="190"/>
      <c r="LNR16" s="190"/>
      <c r="LNS16" s="190"/>
      <c r="LNT16" s="193"/>
      <c r="LNU16" s="804"/>
      <c r="LNV16" s="190"/>
      <c r="LNW16" s="190"/>
      <c r="LNX16" s="190"/>
      <c r="LNY16" s="194"/>
      <c r="LNZ16" s="470"/>
      <c r="LOA16" s="190"/>
      <c r="LOB16" s="190"/>
      <c r="LOC16" s="190"/>
      <c r="LOD16" s="190"/>
      <c r="LOE16" s="190"/>
      <c r="LOF16" s="190"/>
      <c r="LOG16" s="190"/>
      <c r="LOH16" s="190"/>
      <c r="LOI16" s="190"/>
      <c r="LOJ16" s="193"/>
      <c r="LOK16" s="804"/>
      <c r="LOL16" s="190"/>
      <c r="LOM16" s="190"/>
      <c r="LON16" s="190"/>
      <c r="LOO16" s="194"/>
      <c r="LOP16" s="470"/>
      <c r="LOQ16" s="190"/>
      <c r="LOR16" s="190"/>
      <c r="LOS16" s="190"/>
      <c r="LOT16" s="190"/>
      <c r="LOU16" s="190"/>
      <c r="LOV16" s="190"/>
      <c r="LOW16" s="190"/>
      <c r="LOX16" s="190"/>
      <c r="LOY16" s="190"/>
      <c r="LOZ16" s="193"/>
      <c r="LPA16" s="804"/>
      <c r="LPB16" s="190"/>
      <c r="LPC16" s="190"/>
      <c r="LPD16" s="190"/>
      <c r="LPE16" s="194"/>
      <c r="LPF16" s="470"/>
      <c r="LPG16" s="190"/>
      <c r="LPH16" s="190"/>
      <c r="LPI16" s="190"/>
      <c r="LPJ16" s="190"/>
      <c r="LPK16" s="190"/>
      <c r="LPL16" s="190"/>
      <c r="LPM16" s="190"/>
      <c r="LPN16" s="190"/>
      <c r="LPO16" s="190"/>
      <c r="LPP16" s="193"/>
      <c r="LPQ16" s="804"/>
      <c r="LPR16" s="190"/>
      <c r="LPS16" s="190"/>
      <c r="LPT16" s="190"/>
      <c r="LPU16" s="194"/>
      <c r="LPV16" s="470"/>
      <c r="LPW16" s="190"/>
      <c r="LPX16" s="190"/>
      <c r="LPY16" s="190"/>
      <c r="LPZ16" s="190"/>
      <c r="LQA16" s="190"/>
      <c r="LQB16" s="190"/>
      <c r="LQC16" s="190"/>
      <c r="LQD16" s="190"/>
      <c r="LQE16" s="190"/>
      <c r="LQF16" s="193"/>
      <c r="LQG16" s="804"/>
      <c r="LQH16" s="190"/>
      <c r="LQI16" s="190"/>
      <c r="LQJ16" s="190"/>
      <c r="LQK16" s="194"/>
      <c r="LQL16" s="470"/>
      <c r="LQM16" s="190"/>
      <c r="LQN16" s="190"/>
      <c r="LQO16" s="190"/>
      <c r="LQP16" s="190"/>
      <c r="LQQ16" s="190"/>
      <c r="LQR16" s="190"/>
      <c r="LQS16" s="190"/>
      <c r="LQT16" s="190"/>
      <c r="LQU16" s="190"/>
      <c r="LQV16" s="193"/>
      <c r="LQW16" s="804"/>
      <c r="LQX16" s="190"/>
      <c r="LQY16" s="190"/>
      <c r="LQZ16" s="190"/>
      <c r="LRA16" s="194"/>
      <c r="LRB16" s="470"/>
      <c r="LRC16" s="190"/>
      <c r="LRD16" s="190"/>
      <c r="LRE16" s="190"/>
      <c r="LRF16" s="190"/>
      <c r="LRG16" s="190"/>
      <c r="LRH16" s="190"/>
      <c r="LRI16" s="190"/>
      <c r="LRJ16" s="190"/>
      <c r="LRK16" s="190"/>
      <c r="LRL16" s="193"/>
      <c r="LRM16" s="804"/>
      <c r="LRN16" s="190"/>
      <c r="LRO16" s="190"/>
      <c r="LRP16" s="190"/>
      <c r="LRQ16" s="194"/>
      <c r="LRR16" s="470"/>
      <c r="LRS16" s="190"/>
      <c r="LRT16" s="190"/>
      <c r="LRU16" s="190"/>
      <c r="LRV16" s="190"/>
      <c r="LRW16" s="190"/>
      <c r="LRX16" s="190"/>
      <c r="LRY16" s="190"/>
      <c r="LRZ16" s="190"/>
      <c r="LSA16" s="190"/>
      <c r="LSB16" s="193"/>
      <c r="LSC16" s="804"/>
      <c r="LSD16" s="190"/>
      <c r="LSE16" s="190"/>
      <c r="LSF16" s="190"/>
      <c r="LSG16" s="194"/>
      <c r="LSH16" s="470"/>
      <c r="LSI16" s="190"/>
      <c r="LSJ16" s="190"/>
      <c r="LSK16" s="190"/>
      <c r="LSL16" s="190"/>
      <c r="LSM16" s="190"/>
      <c r="LSN16" s="190"/>
      <c r="LSO16" s="190"/>
      <c r="LSP16" s="190"/>
      <c r="LSQ16" s="190"/>
      <c r="LSR16" s="193"/>
      <c r="LSS16" s="804"/>
      <c r="LST16" s="190"/>
      <c r="LSU16" s="190"/>
      <c r="LSV16" s="190"/>
      <c r="LSW16" s="194"/>
      <c r="LSX16" s="470"/>
      <c r="LSY16" s="190"/>
      <c r="LSZ16" s="190"/>
      <c r="LTA16" s="190"/>
      <c r="LTB16" s="190"/>
      <c r="LTC16" s="190"/>
      <c r="LTD16" s="190"/>
      <c r="LTE16" s="190"/>
      <c r="LTF16" s="190"/>
      <c r="LTG16" s="190"/>
      <c r="LTH16" s="193"/>
      <c r="LTI16" s="804"/>
      <c r="LTJ16" s="190"/>
      <c r="LTK16" s="190"/>
      <c r="LTL16" s="190"/>
      <c r="LTM16" s="194"/>
      <c r="LTN16" s="470"/>
      <c r="LTO16" s="190"/>
      <c r="LTP16" s="190"/>
      <c r="LTQ16" s="190"/>
      <c r="LTR16" s="190"/>
      <c r="LTS16" s="190"/>
      <c r="LTT16" s="190"/>
      <c r="LTU16" s="190"/>
      <c r="LTV16" s="190"/>
      <c r="LTW16" s="190"/>
      <c r="LTX16" s="193"/>
      <c r="LTY16" s="804"/>
      <c r="LTZ16" s="190"/>
      <c r="LUA16" s="190"/>
      <c r="LUB16" s="190"/>
      <c r="LUC16" s="194"/>
      <c r="LUD16" s="470"/>
      <c r="LUE16" s="190"/>
      <c r="LUF16" s="190"/>
      <c r="LUG16" s="190"/>
      <c r="LUH16" s="190"/>
      <c r="LUI16" s="190"/>
      <c r="LUJ16" s="190"/>
      <c r="LUK16" s="190"/>
      <c r="LUL16" s="190"/>
      <c r="LUM16" s="190"/>
      <c r="LUN16" s="193"/>
      <c r="LUO16" s="804"/>
      <c r="LUP16" s="190"/>
      <c r="LUQ16" s="190"/>
      <c r="LUR16" s="190"/>
      <c r="LUS16" s="194"/>
      <c r="LUT16" s="470"/>
      <c r="LUU16" s="190"/>
      <c r="LUV16" s="190"/>
      <c r="LUW16" s="190"/>
      <c r="LUX16" s="190"/>
      <c r="LUY16" s="190"/>
      <c r="LUZ16" s="190"/>
      <c r="LVA16" s="190"/>
      <c r="LVB16" s="190"/>
      <c r="LVC16" s="190"/>
      <c r="LVD16" s="193"/>
      <c r="LVE16" s="804"/>
      <c r="LVF16" s="190"/>
      <c r="LVG16" s="190"/>
      <c r="LVH16" s="190"/>
      <c r="LVI16" s="194"/>
      <c r="LVJ16" s="470"/>
      <c r="LVK16" s="190"/>
      <c r="LVL16" s="190"/>
      <c r="LVM16" s="190"/>
      <c r="LVN16" s="190"/>
      <c r="LVO16" s="190"/>
      <c r="LVP16" s="190"/>
      <c r="LVQ16" s="190"/>
      <c r="LVR16" s="190"/>
      <c r="LVS16" s="190"/>
      <c r="LVT16" s="193"/>
      <c r="LVU16" s="804"/>
      <c r="LVV16" s="190"/>
      <c r="LVW16" s="190"/>
      <c r="LVX16" s="190"/>
      <c r="LVY16" s="194"/>
      <c r="LVZ16" s="470"/>
      <c r="LWA16" s="190"/>
      <c r="LWB16" s="190"/>
      <c r="LWC16" s="190"/>
      <c r="LWD16" s="190"/>
      <c r="LWE16" s="190"/>
      <c r="LWF16" s="190"/>
      <c r="LWG16" s="190"/>
      <c r="LWH16" s="190"/>
      <c r="LWI16" s="190"/>
      <c r="LWJ16" s="193"/>
      <c r="LWK16" s="804"/>
      <c r="LWL16" s="190"/>
      <c r="LWM16" s="190"/>
      <c r="LWN16" s="190"/>
      <c r="LWO16" s="194"/>
      <c r="LWP16" s="470"/>
      <c r="LWQ16" s="190"/>
      <c r="LWR16" s="190"/>
      <c r="LWS16" s="190"/>
      <c r="LWT16" s="190"/>
      <c r="LWU16" s="190"/>
      <c r="LWV16" s="190"/>
      <c r="LWW16" s="190"/>
      <c r="LWX16" s="190"/>
      <c r="LWY16" s="190"/>
      <c r="LWZ16" s="193"/>
      <c r="LXA16" s="804"/>
      <c r="LXB16" s="190"/>
      <c r="LXC16" s="190"/>
      <c r="LXD16" s="190"/>
      <c r="LXE16" s="194"/>
      <c r="LXF16" s="470"/>
      <c r="LXG16" s="190"/>
      <c r="LXH16" s="190"/>
      <c r="LXI16" s="190"/>
      <c r="LXJ16" s="190"/>
      <c r="LXK16" s="190"/>
      <c r="LXL16" s="190"/>
      <c r="LXM16" s="190"/>
      <c r="LXN16" s="190"/>
      <c r="LXO16" s="190"/>
      <c r="LXP16" s="193"/>
      <c r="LXQ16" s="804"/>
      <c r="LXR16" s="190"/>
      <c r="LXS16" s="190"/>
      <c r="LXT16" s="190"/>
      <c r="LXU16" s="194"/>
      <c r="LXV16" s="470"/>
      <c r="LXW16" s="190"/>
      <c r="LXX16" s="190"/>
      <c r="LXY16" s="190"/>
      <c r="LXZ16" s="190"/>
      <c r="LYA16" s="190"/>
      <c r="LYB16" s="190"/>
      <c r="LYC16" s="190"/>
      <c r="LYD16" s="190"/>
      <c r="LYE16" s="190"/>
      <c r="LYF16" s="193"/>
      <c r="LYG16" s="804"/>
      <c r="LYH16" s="190"/>
      <c r="LYI16" s="190"/>
      <c r="LYJ16" s="190"/>
      <c r="LYK16" s="194"/>
      <c r="LYL16" s="470"/>
      <c r="LYM16" s="190"/>
      <c r="LYN16" s="190"/>
      <c r="LYO16" s="190"/>
      <c r="LYP16" s="190"/>
      <c r="LYQ16" s="190"/>
      <c r="LYR16" s="190"/>
      <c r="LYS16" s="190"/>
      <c r="LYT16" s="190"/>
      <c r="LYU16" s="190"/>
      <c r="LYV16" s="193"/>
      <c r="LYW16" s="804"/>
      <c r="LYX16" s="190"/>
      <c r="LYY16" s="190"/>
      <c r="LYZ16" s="190"/>
      <c r="LZA16" s="194"/>
      <c r="LZB16" s="470"/>
      <c r="LZC16" s="190"/>
      <c r="LZD16" s="190"/>
      <c r="LZE16" s="190"/>
      <c r="LZF16" s="190"/>
      <c r="LZG16" s="190"/>
      <c r="LZH16" s="190"/>
      <c r="LZI16" s="190"/>
      <c r="LZJ16" s="190"/>
      <c r="LZK16" s="190"/>
      <c r="LZL16" s="193"/>
      <c r="LZM16" s="804"/>
      <c r="LZN16" s="190"/>
      <c r="LZO16" s="190"/>
      <c r="LZP16" s="190"/>
      <c r="LZQ16" s="194"/>
      <c r="LZR16" s="470"/>
      <c r="LZS16" s="190"/>
      <c r="LZT16" s="190"/>
      <c r="LZU16" s="190"/>
      <c r="LZV16" s="190"/>
      <c r="LZW16" s="190"/>
      <c r="LZX16" s="190"/>
      <c r="LZY16" s="190"/>
      <c r="LZZ16" s="190"/>
      <c r="MAA16" s="190"/>
      <c r="MAB16" s="193"/>
      <c r="MAC16" s="804"/>
      <c r="MAD16" s="190"/>
      <c r="MAE16" s="190"/>
      <c r="MAF16" s="190"/>
      <c r="MAG16" s="194"/>
      <c r="MAH16" s="470"/>
      <c r="MAI16" s="190"/>
      <c r="MAJ16" s="190"/>
      <c r="MAK16" s="190"/>
      <c r="MAL16" s="190"/>
      <c r="MAM16" s="190"/>
      <c r="MAN16" s="190"/>
      <c r="MAO16" s="190"/>
      <c r="MAP16" s="190"/>
      <c r="MAQ16" s="190"/>
      <c r="MAR16" s="193"/>
      <c r="MAS16" s="804"/>
      <c r="MAT16" s="190"/>
      <c r="MAU16" s="190"/>
      <c r="MAV16" s="190"/>
      <c r="MAW16" s="194"/>
      <c r="MAX16" s="470"/>
      <c r="MAY16" s="190"/>
      <c r="MAZ16" s="190"/>
      <c r="MBA16" s="190"/>
      <c r="MBB16" s="190"/>
      <c r="MBC16" s="190"/>
      <c r="MBD16" s="190"/>
      <c r="MBE16" s="190"/>
      <c r="MBF16" s="190"/>
      <c r="MBG16" s="190"/>
      <c r="MBH16" s="193"/>
      <c r="MBI16" s="804"/>
      <c r="MBJ16" s="190"/>
      <c r="MBK16" s="190"/>
      <c r="MBL16" s="190"/>
      <c r="MBM16" s="194"/>
      <c r="MBN16" s="470"/>
      <c r="MBO16" s="190"/>
      <c r="MBP16" s="190"/>
      <c r="MBQ16" s="190"/>
      <c r="MBR16" s="190"/>
      <c r="MBS16" s="190"/>
      <c r="MBT16" s="190"/>
      <c r="MBU16" s="190"/>
      <c r="MBV16" s="190"/>
      <c r="MBW16" s="190"/>
      <c r="MBX16" s="193"/>
      <c r="MBY16" s="804"/>
      <c r="MBZ16" s="190"/>
      <c r="MCA16" s="190"/>
      <c r="MCB16" s="190"/>
      <c r="MCC16" s="194"/>
      <c r="MCD16" s="470"/>
      <c r="MCE16" s="190"/>
      <c r="MCF16" s="190"/>
      <c r="MCG16" s="190"/>
      <c r="MCH16" s="190"/>
      <c r="MCI16" s="190"/>
      <c r="MCJ16" s="190"/>
      <c r="MCK16" s="190"/>
      <c r="MCL16" s="190"/>
      <c r="MCM16" s="190"/>
      <c r="MCN16" s="193"/>
      <c r="MCO16" s="804"/>
      <c r="MCP16" s="190"/>
      <c r="MCQ16" s="190"/>
      <c r="MCR16" s="190"/>
      <c r="MCS16" s="194"/>
      <c r="MCT16" s="470"/>
      <c r="MCU16" s="190"/>
      <c r="MCV16" s="190"/>
      <c r="MCW16" s="190"/>
      <c r="MCX16" s="190"/>
      <c r="MCY16" s="190"/>
      <c r="MCZ16" s="190"/>
      <c r="MDA16" s="190"/>
      <c r="MDB16" s="190"/>
      <c r="MDC16" s="190"/>
      <c r="MDD16" s="193"/>
      <c r="MDE16" s="804"/>
      <c r="MDF16" s="190"/>
      <c r="MDG16" s="190"/>
      <c r="MDH16" s="190"/>
      <c r="MDI16" s="194"/>
      <c r="MDJ16" s="470"/>
      <c r="MDK16" s="190"/>
      <c r="MDL16" s="190"/>
      <c r="MDM16" s="190"/>
      <c r="MDN16" s="190"/>
      <c r="MDO16" s="190"/>
      <c r="MDP16" s="190"/>
      <c r="MDQ16" s="190"/>
      <c r="MDR16" s="190"/>
      <c r="MDS16" s="190"/>
      <c r="MDT16" s="193"/>
      <c r="MDU16" s="804"/>
      <c r="MDV16" s="190"/>
      <c r="MDW16" s="190"/>
      <c r="MDX16" s="190"/>
      <c r="MDY16" s="194"/>
      <c r="MDZ16" s="470"/>
      <c r="MEA16" s="190"/>
      <c r="MEB16" s="190"/>
      <c r="MEC16" s="190"/>
      <c r="MED16" s="190"/>
      <c r="MEE16" s="190"/>
      <c r="MEF16" s="190"/>
      <c r="MEG16" s="190"/>
      <c r="MEH16" s="190"/>
      <c r="MEI16" s="190"/>
      <c r="MEJ16" s="193"/>
      <c r="MEK16" s="804"/>
      <c r="MEL16" s="190"/>
      <c r="MEM16" s="190"/>
      <c r="MEN16" s="190"/>
      <c r="MEO16" s="194"/>
      <c r="MEP16" s="470"/>
      <c r="MEQ16" s="190"/>
      <c r="MER16" s="190"/>
      <c r="MES16" s="190"/>
      <c r="MET16" s="190"/>
      <c r="MEU16" s="190"/>
      <c r="MEV16" s="190"/>
      <c r="MEW16" s="190"/>
      <c r="MEX16" s="190"/>
      <c r="MEY16" s="190"/>
      <c r="MEZ16" s="193"/>
      <c r="MFA16" s="804"/>
      <c r="MFB16" s="190"/>
      <c r="MFC16" s="190"/>
      <c r="MFD16" s="190"/>
      <c r="MFE16" s="194"/>
      <c r="MFF16" s="470"/>
      <c r="MFG16" s="190"/>
      <c r="MFH16" s="190"/>
      <c r="MFI16" s="190"/>
      <c r="MFJ16" s="190"/>
      <c r="MFK16" s="190"/>
      <c r="MFL16" s="190"/>
      <c r="MFM16" s="190"/>
      <c r="MFN16" s="190"/>
      <c r="MFO16" s="190"/>
      <c r="MFP16" s="193"/>
      <c r="MFQ16" s="804"/>
      <c r="MFR16" s="190"/>
      <c r="MFS16" s="190"/>
      <c r="MFT16" s="190"/>
      <c r="MFU16" s="194"/>
      <c r="MFV16" s="470"/>
      <c r="MFW16" s="190"/>
      <c r="MFX16" s="190"/>
      <c r="MFY16" s="190"/>
      <c r="MFZ16" s="190"/>
      <c r="MGA16" s="190"/>
      <c r="MGB16" s="190"/>
      <c r="MGC16" s="190"/>
      <c r="MGD16" s="190"/>
      <c r="MGE16" s="190"/>
      <c r="MGF16" s="193"/>
      <c r="MGG16" s="804"/>
      <c r="MGH16" s="190"/>
      <c r="MGI16" s="190"/>
      <c r="MGJ16" s="190"/>
      <c r="MGK16" s="194"/>
      <c r="MGL16" s="470"/>
      <c r="MGM16" s="190"/>
      <c r="MGN16" s="190"/>
      <c r="MGO16" s="190"/>
      <c r="MGP16" s="190"/>
      <c r="MGQ16" s="190"/>
      <c r="MGR16" s="190"/>
      <c r="MGS16" s="190"/>
      <c r="MGT16" s="190"/>
      <c r="MGU16" s="190"/>
      <c r="MGV16" s="193"/>
      <c r="MGW16" s="804"/>
      <c r="MGX16" s="190"/>
      <c r="MGY16" s="190"/>
      <c r="MGZ16" s="190"/>
      <c r="MHA16" s="194"/>
      <c r="MHB16" s="470"/>
      <c r="MHC16" s="190"/>
      <c r="MHD16" s="190"/>
      <c r="MHE16" s="190"/>
      <c r="MHF16" s="190"/>
      <c r="MHG16" s="190"/>
      <c r="MHH16" s="190"/>
      <c r="MHI16" s="190"/>
      <c r="MHJ16" s="190"/>
      <c r="MHK16" s="190"/>
      <c r="MHL16" s="193"/>
      <c r="MHM16" s="804"/>
      <c r="MHN16" s="190"/>
      <c r="MHO16" s="190"/>
      <c r="MHP16" s="190"/>
      <c r="MHQ16" s="194"/>
      <c r="MHR16" s="470"/>
      <c r="MHS16" s="190"/>
      <c r="MHT16" s="190"/>
      <c r="MHU16" s="190"/>
      <c r="MHV16" s="190"/>
      <c r="MHW16" s="190"/>
      <c r="MHX16" s="190"/>
      <c r="MHY16" s="190"/>
      <c r="MHZ16" s="190"/>
      <c r="MIA16" s="190"/>
      <c r="MIB16" s="193"/>
      <c r="MIC16" s="804"/>
      <c r="MID16" s="190"/>
      <c r="MIE16" s="190"/>
      <c r="MIF16" s="190"/>
      <c r="MIG16" s="194"/>
      <c r="MIH16" s="470"/>
      <c r="MII16" s="190"/>
      <c r="MIJ16" s="190"/>
      <c r="MIK16" s="190"/>
      <c r="MIL16" s="190"/>
      <c r="MIM16" s="190"/>
      <c r="MIN16" s="190"/>
      <c r="MIO16" s="190"/>
      <c r="MIP16" s="190"/>
      <c r="MIQ16" s="190"/>
      <c r="MIR16" s="193"/>
      <c r="MIS16" s="804"/>
      <c r="MIT16" s="190"/>
      <c r="MIU16" s="190"/>
      <c r="MIV16" s="190"/>
      <c r="MIW16" s="194"/>
      <c r="MIX16" s="470"/>
      <c r="MIY16" s="190"/>
      <c r="MIZ16" s="190"/>
      <c r="MJA16" s="190"/>
      <c r="MJB16" s="190"/>
      <c r="MJC16" s="190"/>
      <c r="MJD16" s="190"/>
      <c r="MJE16" s="190"/>
      <c r="MJF16" s="190"/>
      <c r="MJG16" s="190"/>
      <c r="MJH16" s="193"/>
      <c r="MJI16" s="804"/>
      <c r="MJJ16" s="190"/>
      <c r="MJK16" s="190"/>
      <c r="MJL16" s="190"/>
      <c r="MJM16" s="194"/>
      <c r="MJN16" s="470"/>
      <c r="MJO16" s="190"/>
      <c r="MJP16" s="190"/>
      <c r="MJQ16" s="190"/>
      <c r="MJR16" s="190"/>
      <c r="MJS16" s="190"/>
      <c r="MJT16" s="190"/>
      <c r="MJU16" s="190"/>
      <c r="MJV16" s="190"/>
      <c r="MJW16" s="190"/>
      <c r="MJX16" s="193"/>
      <c r="MJY16" s="804"/>
      <c r="MJZ16" s="190"/>
      <c r="MKA16" s="190"/>
      <c r="MKB16" s="190"/>
      <c r="MKC16" s="194"/>
      <c r="MKD16" s="470"/>
      <c r="MKE16" s="190"/>
      <c r="MKF16" s="190"/>
      <c r="MKG16" s="190"/>
      <c r="MKH16" s="190"/>
      <c r="MKI16" s="190"/>
      <c r="MKJ16" s="190"/>
      <c r="MKK16" s="190"/>
      <c r="MKL16" s="190"/>
      <c r="MKM16" s="190"/>
      <c r="MKN16" s="193"/>
      <c r="MKO16" s="804"/>
      <c r="MKP16" s="190"/>
      <c r="MKQ16" s="190"/>
      <c r="MKR16" s="190"/>
      <c r="MKS16" s="194"/>
      <c r="MKT16" s="470"/>
      <c r="MKU16" s="190"/>
      <c r="MKV16" s="190"/>
      <c r="MKW16" s="190"/>
      <c r="MKX16" s="190"/>
      <c r="MKY16" s="190"/>
      <c r="MKZ16" s="190"/>
      <c r="MLA16" s="190"/>
      <c r="MLB16" s="190"/>
      <c r="MLC16" s="190"/>
      <c r="MLD16" s="193"/>
      <c r="MLE16" s="804"/>
      <c r="MLF16" s="190"/>
      <c r="MLG16" s="190"/>
      <c r="MLH16" s="190"/>
      <c r="MLI16" s="194"/>
      <c r="MLJ16" s="470"/>
      <c r="MLK16" s="190"/>
      <c r="MLL16" s="190"/>
      <c r="MLM16" s="190"/>
      <c r="MLN16" s="190"/>
      <c r="MLO16" s="190"/>
      <c r="MLP16" s="190"/>
      <c r="MLQ16" s="190"/>
      <c r="MLR16" s="190"/>
      <c r="MLS16" s="190"/>
      <c r="MLT16" s="193"/>
      <c r="MLU16" s="804"/>
      <c r="MLV16" s="190"/>
      <c r="MLW16" s="190"/>
      <c r="MLX16" s="190"/>
      <c r="MLY16" s="194"/>
      <c r="MLZ16" s="470"/>
      <c r="MMA16" s="190"/>
      <c r="MMB16" s="190"/>
      <c r="MMC16" s="190"/>
      <c r="MMD16" s="190"/>
      <c r="MME16" s="190"/>
      <c r="MMF16" s="190"/>
      <c r="MMG16" s="190"/>
      <c r="MMH16" s="190"/>
      <c r="MMI16" s="190"/>
      <c r="MMJ16" s="193"/>
      <c r="MMK16" s="804"/>
      <c r="MML16" s="190"/>
      <c r="MMM16" s="190"/>
      <c r="MMN16" s="190"/>
      <c r="MMO16" s="194"/>
      <c r="MMP16" s="470"/>
      <c r="MMQ16" s="190"/>
      <c r="MMR16" s="190"/>
      <c r="MMS16" s="190"/>
      <c r="MMT16" s="190"/>
      <c r="MMU16" s="190"/>
      <c r="MMV16" s="190"/>
      <c r="MMW16" s="190"/>
      <c r="MMX16" s="190"/>
      <c r="MMY16" s="190"/>
      <c r="MMZ16" s="193"/>
      <c r="MNA16" s="804"/>
      <c r="MNB16" s="190"/>
      <c r="MNC16" s="190"/>
      <c r="MND16" s="190"/>
      <c r="MNE16" s="194"/>
      <c r="MNF16" s="470"/>
      <c r="MNG16" s="190"/>
      <c r="MNH16" s="190"/>
      <c r="MNI16" s="190"/>
      <c r="MNJ16" s="190"/>
      <c r="MNK16" s="190"/>
      <c r="MNL16" s="190"/>
      <c r="MNM16" s="190"/>
      <c r="MNN16" s="190"/>
      <c r="MNO16" s="190"/>
      <c r="MNP16" s="193"/>
      <c r="MNQ16" s="804"/>
      <c r="MNR16" s="190"/>
      <c r="MNS16" s="190"/>
      <c r="MNT16" s="190"/>
      <c r="MNU16" s="194"/>
      <c r="MNV16" s="470"/>
      <c r="MNW16" s="190"/>
      <c r="MNX16" s="190"/>
      <c r="MNY16" s="190"/>
      <c r="MNZ16" s="190"/>
      <c r="MOA16" s="190"/>
      <c r="MOB16" s="190"/>
      <c r="MOC16" s="190"/>
      <c r="MOD16" s="190"/>
      <c r="MOE16" s="190"/>
      <c r="MOF16" s="193"/>
      <c r="MOG16" s="804"/>
      <c r="MOH16" s="190"/>
      <c r="MOI16" s="190"/>
      <c r="MOJ16" s="190"/>
      <c r="MOK16" s="194"/>
      <c r="MOL16" s="470"/>
      <c r="MOM16" s="190"/>
      <c r="MON16" s="190"/>
      <c r="MOO16" s="190"/>
      <c r="MOP16" s="190"/>
      <c r="MOQ16" s="190"/>
      <c r="MOR16" s="190"/>
      <c r="MOS16" s="190"/>
      <c r="MOT16" s="190"/>
      <c r="MOU16" s="190"/>
      <c r="MOV16" s="193"/>
      <c r="MOW16" s="804"/>
      <c r="MOX16" s="190"/>
      <c r="MOY16" s="190"/>
      <c r="MOZ16" s="190"/>
      <c r="MPA16" s="194"/>
      <c r="MPB16" s="470"/>
      <c r="MPC16" s="190"/>
      <c r="MPD16" s="190"/>
      <c r="MPE16" s="190"/>
      <c r="MPF16" s="190"/>
      <c r="MPG16" s="190"/>
      <c r="MPH16" s="190"/>
      <c r="MPI16" s="190"/>
      <c r="MPJ16" s="190"/>
      <c r="MPK16" s="190"/>
      <c r="MPL16" s="193"/>
      <c r="MPM16" s="804"/>
      <c r="MPN16" s="190"/>
      <c r="MPO16" s="190"/>
      <c r="MPP16" s="190"/>
      <c r="MPQ16" s="194"/>
      <c r="MPR16" s="470"/>
      <c r="MPS16" s="190"/>
      <c r="MPT16" s="190"/>
      <c r="MPU16" s="190"/>
      <c r="MPV16" s="190"/>
      <c r="MPW16" s="190"/>
      <c r="MPX16" s="190"/>
      <c r="MPY16" s="190"/>
      <c r="MPZ16" s="190"/>
      <c r="MQA16" s="190"/>
      <c r="MQB16" s="193"/>
      <c r="MQC16" s="804"/>
      <c r="MQD16" s="190"/>
      <c r="MQE16" s="190"/>
      <c r="MQF16" s="190"/>
      <c r="MQG16" s="194"/>
      <c r="MQH16" s="470"/>
      <c r="MQI16" s="190"/>
      <c r="MQJ16" s="190"/>
      <c r="MQK16" s="190"/>
      <c r="MQL16" s="190"/>
      <c r="MQM16" s="190"/>
      <c r="MQN16" s="190"/>
      <c r="MQO16" s="190"/>
      <c r="MQP16" s="190"/>
      <c r="MQQ16" s="190"/>
      <c r="MQR16" s="193"/>
      <c r="MQS16" s="804"/>
      <c r="MQT16" s="190"/>
      <c r="MQU16" s="190"/>
      <c r="MQV16" s="190"/>
      <c r="MQW16" s="194"/>
      <c r="MQX16" s="470"/>
      <c r="MQY16" s="190"/>
      <c r="MQZ16" s="190"/>
      <c r="MRA16" s="190"/>
      <c r="MRB16" s="190"/>
      <c r="MRC16" s="190"/>
      <c r="MRD16" s="190"/>
      <c r="MRE16" s="190"/>
      <c r="MRF16" s="190"/>
      <c r="MRG16" s="190"/>
      <c r="MRH16" s="193"/>
      <c r="MRI16" s="804"/>
      <c r="MRJ16" s="190"/>
      <c r="MRK16" s="190"/>
      <c r="MRL16" s="190"/>
      <c r="MRM16" s="194"/>
      <c r="MRN16" s="470"/>
      <c r="MRO16" s="190"/>
      <c r="MRP16" s="190"/>
      <c r="MRQ16" s="190"/>
      <c r="MRR16" s="190"/>
      <c r="MRS16" s="190"/>
      <c r="MRT16" s="190"/>
      <c r="MRU16" s="190"/>
      <c r="MRV16" s="190"/>
      <c r="MRW16" s="190"/>
      <c r="MRX16" s="193"/>
      <c r="MRY16" s="804"/>
      <c r="MRZ16" s="190"/>
      <c r="MSA16" s="190"/>
      <c r="MSB16" s="190"/>
      <c r="MSC16" s="194"/>
      <c r="MSD16" s="470"/>
      <c r="MSE16" s="190"/>
      <c r="MSF16" s="190"/>
      <c r="MSG16" s="190"/>
      <c r="MSH16" s="190"/>
      <c r="MSI16" s="190"/>
      <c r="MSJ16" s="190"/>
      <c r="MSK16" s="190"/>
      <c r="MSL16" s="190"/>
      <c r="MSM16" s="190"/>
      <c r="MSN16" s="193"/>
      <c r="MSO16" s="804"/>
      <c r="MSP16" s="190"/>
      <c r="MSQ16" s="190"/>
      <c r="MSR16" s="190"/>
      <c r="MSS16" s="194"/>
      <c r="MST16" s="470"/>
      <c r="MSU16" s="190"/>
      <c r="MSV16" s="190"/>
      <c r="MSW16" s="190"/>
      <c r="MSX16" s="190"/>
      <c r="MSY16" s="190"/>
      <c r="MSZ16" s="190"/>
      <c r="MTA16" s="190"/>
      <c r="MTB16" s="190"/>
      <c r="MTC16" s="190"/>
      <c r="MTD16" s="193"/>
      <c r="MTE16" s="804"/>
      <c r="MTF16" s="190"/>
      <c r="MTG16" s="190"/>
      <c r="MTH16" s="190"/>
      <c r="MTI16" s="194"/>
      <c r="MTJ16" s="470"/>
      <c r="MTK16" s="190"/>
      <c r="MTL16" s="190"/>
      <c r="MTM16" s="190"/>
      <c r="MTN16" s="190"/>
      <c r="MTO16" s="190"/>
      <c r="MTP16" s="190"/>
      <c r="MTQ16" s="190"/>
      <c r="MTR16" s="190"/>
      <c r="MTS16" s="190"/>
      <c r="MTT16" s="193"/>
      <c r="MTU16" s="804"/>
      <c r="MTV16" s="190"/>
      <c r="MTW16" s="190"/>
      <c r="MTX16" s="190"/>
      <c r="MTY16" s="194"/>
      <c r="MTZ16" s="470"/>
      <c r="MUA16" s="190"/>
      <c r="MUB16" s="190"/>
      <c r="MUC16" s="190"/>
      <c r="MUD16" s="190"/>
      <c r="MUE16" s="190"/>
      <c r="MUF16" s="190"/>
      <c r="MUG16" s="190"/>
      <c r="MUH16" s="190"/>
      <c r="MUI16" s="190"/>
      <c r="MUJ16" s="193"/>
      <c r="MUK16" s="804"/>
      <c r="MUL16" s="190"/>
      <c r="MUM16" s="190"/>
      <c r="MUN16" s="190"/>
      <c r="MUO16" s="194"/>
      <c r="MUP16" s="470"/>
      <c r="MUQ16" s="190"/>
      <c r="MUR16" s="190"/>
      <c r="MUS16" s="190"/>
      <c r="MUT16" s="190"/>
      <c r="MUU16" s="190"/>
      <c r="MUV16" s="190"/>
      <c r="MUW16" s="190"/>
      <c r="MUX16" s="190"/>
      <c r="MUY16" s="190"/>
      <c r="MUZ16" s="193"/>
      <c r="MVA16" s="804"/>
      <c r="MVB16" s="190"/>
      <c r="MVC16" s="190"/>
      <c r="MVD16" s="190"/>
      <c r="MVE16" s="194"/>
      <c r="MVF16" s="470"/>
      <c r="MVG16" s="190"/>
      <c r="MVH16" s="190"/>
      <c r="MVI16" s="190"/>
      <c r="MVJ16" s="190"/>
      <c r="MVK16" s="190"/>
      <c r="MVL16" s="190"/>
      <c r="MVM16" s="190"/>
      <c r="MVN16" s="190"/>
      <c r="MVO16" s="190"/>
      <c r="MVP16" s="193"/>
      <c r="MVQ16" s="804"/>
      <c r="MVR16" s="190"/>
      <c r="MVS16" s="190"/>
      <c r="MVT16" s="190"/>
      <c r="MVU16" s="194"/>
      <c r="MVV16" s="470"/>
      <c r="MVW16" s="190"/>
      <c r="MVX16" s="190"/>
      <c r="MVY16" s="190"/>
      <c r="MVZ16" s="190"/>
      <c r="MWA16" s="190"/>
      <c r="MWB16" s="190"/>
      <c r="MWC16" s="190"/>
      <c r="MWD16" s="190"/>
      <c r="MWE16" s="190"/>
      <c r="MWF16" s="193"/>
      <c r="MWG16" s="804"/>
      <c r="MWH16" s="190"/>
      <c r="MWI16" s="190"/>
      <c r="MWJ16" s="190"/>
      <c r="MWK16" s="194"/>
      <c r="MWL16" s="470"/>
      <c r="MWM16" s="190"/>
      <c r="MWN16" s="190"/>
      <c r="MWO16" s="190"/>
      <c r="MWP16" s="190"/>
      <c r="MWQ16" s="190"/>
      <c r="MWR16" s="190"/>
      <c r="MWS16" s="190"/>
      <c r="MWT16" s="190"/>
      <c r="MWU16" s="190"/>
      <c r="MWV16" s="193"/>
      <c r="MWW16" s="804"/>
      <c r="MWX16" s="190"/>
      <c r="MWY16" s="190"/>
      <c r="MWZ16" s="190"/>
      <c r="MXA16" s="194"/>
      <c r="MXB16" s="470"/>
      <c r="MXC16" s="190"/>
      <c r="MXD16" s="190"/>
      <c r="MXE16" s="190"/>
      <c r="MXF16" s="190"/>
      <c r="MXG16" s="190"/>
      <c r="MXH16" s="190"/>
      <c r="MXI16" s="190"/>
      <c r="MXJ16" s="190"/>
      <c r="MXK16" s="190"/>
      <c r="MXL16" s="193"/>
      <c r="MXM16" s="804"/>
      <c r="MXN16" s="190"/>
      <c r="MXO16" s="190"/>
      <c r="MXP16" s="190"/>
      <c r="MXQ16" s="194"/>
      <c r="MXR16" s="470"/>
      <c r="MXS16" s="190"/>
      <c r="MXT16" s="190"/>
      <c r="MXU16" s="190"/>
      <c r="MXV16" s="190"/>
      <c r="MXW16" s="190"/>
      <c r="MXX16" s="190"/>
      <c r="MXY16" s="190"/>
      <c r="MXZ16" s="190"/>
      <c r="MYA16" s="190"/>
      <c r="MYB16" s="193"/>
      <c r="MYC16" s="804"/>
      <c r="MYD16" s="190"/>
      <c r="MYE16" s="190"/>
      <c r="MYF16" s="190"/>
      <c r="MYG16" s="194"/>
      <c r="MYH16" s="470"/>
      <c r="MYI16" s="190"/>
      <c r="MYJ16" s="190"/>
      <c r="MYK16" s="190"/>
      <c r="MYL16" s="190"/>
      <c r="MYM16" s="190"/>
      <c r="MYN16" s="190"/>
      <c r="MYO16" s="190"/>
      <c r="MYP16" s="190"/>
      <c r="MYQ16" s="190"/>
      <c r="MYR16" s="193"/>
      <c r="MYS16" s="804"/>
      <c r="MYT16" s="190"/>
      <c r="MYU16" s="190"/>
      <c r="MYV16" s="190"/>
      <c r="MYW16" s="194"/>
      <c r="MYX16" s="470"/>
      <c r="MYY16" s="190"/>
      <c r="MYZ16" s="190"/>
      <c r="MZA16" s="190"/>
      <c r="MZB16" s="190"/>
      <c r="MZC16" s="190"/>
      <c r="MZD16" s="190"/>
      <c r="MZE16" s="190"/>
      <c r="MZF16" s="190"/>
      <c r="MZG16" s="190"/>
      <c r="MZH16" s="193"/>
      <c r="MZI16" s="804"/>
      <c r="MZJ16" s="190"/>
      <c r="MZK16" s="190"/>
      <c r="MZL16" s="190"/>
      <c r="MZM16" s="194"/>
      <c r="MZN16" s="470"/>
      <c r="MZO16" s="190"/>
      <c r="MZP16" s="190"/>
      <c r="MZQ16" s="190"/>
      <c r="MZR16" s="190"/>
      <c r="MZS16" s="190"/>
      <c r="MZT16" s="190"/>
      <c r="MZU16" s="190"/>
      <c r="MZV16" s="190"/>
      <c r="MZW16" s="190"/>
      <c r="MZX16" s="193"/>
      <c r="MZY16" s="804"/>
      <c r="MZZ16" s="190"/>
      <c r="NAA16" s="190"/>
      <c r="NAB16" s="190"/>
      <c r="NAC16" s="194"/>
      <c r="NAD16" s="470"/>
      <c r="NAE16" s="190"/>
      <c r="NAF16" s="190"/>
      <c r="NAG16" s="190"/>
      <c r="NAH16" s="190"/>
      <c r="NAI16" s="190"/>
      <c r="NAJ16" s="190"/>
      <c r="NAK16" s="190"/>
      <c r="NAL16" s="190"/>
      <c r="NAM16" s="190"/>
      <c r="NAN16" s="193"/>
      <c r="NAO16" s="804"/>
      <c r="NAP16" s="190"/>
      <c r="NAQ16" s="190"/>
      <c r="NAR16" s="190"/>
      <c r="NAS16" s="194"/>
      <c r="NAT16" s="470"/>
      <c r="NAU16" s="190"/>
      <c r="NAV16" s="190"/>
      <c r="NAW16" s="190"/>
      <c r="NAX16" s="190"/>
      <c r="NAY16" s="190"/>
      <c r="NAZ16" s="190"/>
      <c r="NBA16" s="190"/>
      <c r="NBB16" s="190"/>
      <c r="NBC16" s="190"/>
      <c r="NBD16" s="193"/>
      <c r="NBE16" s="804"/>
      <c r="NBF16" s="190"/>
      <c r="NBG16" s="190"/>
      <c r="NBH16" s="190"/>
      <c r="NBI16" s="194"/>
      <c r="NBJ16" s="470"/>
      <c r="NBK16" s="190"/>
      <c r="NBL16" s="190"/>
      <c r="NBM16" s="190"/>
      <c r="NBN16" s="190"/>
      <c r="NBO16" s="190"/>
      <c r="NBP16" s="190"/>
      <c r="NBQ16" s="190"/>
      <c r="NBR16" s="190"/>
      <c r="NBS16" s="190"/>
      <c r="NBT16" s="193"/>
      <c r="NBU16" s="804"/>
      <c r="NBV16" s="190"/>
      <c r="NBW16" s="190"/>
      <c r="NBX16" s="190"/>
      <c r="NBY16" s="194"/>
      <c r="NBZ16" s="470"/>
      <c r="NCA16" s="190"/>
      <c r="NCB16" s="190"/>
      <c r="NCC16" s="190"/>
      <c r="NCD16" s="190"/>
      <c r="NCE16" s="190"/>
      <c r="NCF16" s="190"/>
      <c r="NCG16" s="190"/>
      <c r="NCH16" s="190"/>
      <c r="NCI16" s="190"/>
      <c r="NCJ16" s="193"/>
      <c r="NCK16" s="804"/>
      <c r="NCL16" s="190"/>
      <c r="NCM16" s="190"/>
      <c r="NCN16" s="190"/>
      <c r="NCO16" s="194"/>
      <c r="NCP16" s="470"/>
      <c r="NCQ16" s="190"/>
      <c r="NCR16" s="190"/>
      <c r="NCS16" s="190"/>
      <c r="NCT16" s="190"/>
      <c r="NCU16" s="190"/>
      <c r="NCV16" s="190"/>
      <c r="NCW16" s="190"/>
      <c r="NCX16" s="190"/>
      <c r="NCY16" s="190"/>
      <c r="NCZ16" s="193"/>
      <c r="NDA16" s="804"/>
      <c r="NDB16" s="190"/>
      <c r="NDC16" s="190"/>
      <c r="NDD16" s="190"/>
      <c r="NDE16" s="194"/>
      <c r="NDF16" s="470"/>
      <c r="NDG16" s="190"/>
      <c r="NDH16" s="190"/>
      <c r="NDI16" s="190"/>
      <c r="NDJ16" s="190"/>
      <c r="NDK16" s="190"/>
      <c r="NDL16" s="190"/>
      <c r="NDM16" s="190"/>
      <c r="NDN16" s="190"/>
      <c r="NDO16" s="190"/>
      <c r="NDP16" s="193"/>
      <c r="NDQ16" s="804"/>
      <c r="NDR16" s="190"/>
      <c r="NDS16" s="190"/>
      <c r="NDT16" s="190"/>
      <c r="NDU16" s="194"/>
      <c r="NDV16" s="470"/>
      <c r="NDW16" s="190"/>
      <c r="NDX16" s="190"/>
      <c r="NDY16" s="190"/>
      <c r="NDZ16" s="190"/>
      <c r="NEA16" s="190"/>
      <c r="NEB16" s="190"/>
      <c r="NEC16" s="190"/>
      <c r="NED16" s="190"/>
      <c r="NEE16" s="190"/>
      <c r="NEF16" s="193"/>
      <c r="NEG16" s="804"/>
      <c r="NEH16" s="190"/>
      <c r="NEI16" s="190"/>
      <c r="NEJ16" s="190"/>
      <c r="NEK16" s="194"/>
      <c r="NEL16" s="470"/>
      <c r="NEM16" s="190"/>
      <c r="NEN16" s="190"/>
      <c r="NEO16" s="190"/>
      <c r="NEP16" s="190"/>
      <c r="NEQ16" s="190"/>
      <c r="NER16" s="190"/>
      <c r="NES16" s="190"/>
      <c r="NET16" s="190"/>
      <c r="NEU16" s="190"/>
      <c r="NEV16" s="193"/>
      <c r="NEW16" s="804"/>
      <c r="NEX16" s="190"/>
      <c r="NEY16" s="190"/>
      <c r="NEZ16" s="190"/>
      <c r="NFA16" s="194"/>
      <c r="NFB16" s="470"/>
      <c r="NFC16" s="190"/>
      <c r="NFD16" s="190"/>
      <c r="NFE16" s="190"/>
      <c r="NFF16" s="190"/>
      <c r="NFG16" s="190"/>
      <c r="NFH16" s="190"/>
      <c r="NFI16" s="190"/>
      <c r="NFJ16" s="190"/>
      <c r="NFK16" s="190"/>
      <c r="NFL16" s="193"/>
      <c r="NFM16" s="804"/>
      <c r="NFN16" s="190"/>
      <c r="NFO16" s="190"/>
      <c r="NFP16" s="190"/>
      <c r="NFQ16" s="194"/>
      <c r="NFR16" s="470"/>
      <c r="NFS16" s="190"/>
      <c r="NFT16" s="190"/>
      <c r="NFU16" s="190"/>
      <c r="NFV16" s="190"/>
      <c r="NFW16" s="190"/>
      <c r="NFX16" s="190"/>
      <c r="NFY16" s="190"/>
      <c r="NFZ16" s="190"/>
      <c r="NGA16" s="190"/>
      <c r="NGB16" s="193"/>
      <c r="NGC16" s="804"/>
      <c r="NGD16" s="190"/>
      <c r="NGE16" s="190"/>
      <c r="NGF16" s="190"/>
      <c r="NGG16" s="194"/>
      <c r="NGH16" s="470"/>
      <c r="NGI16" s="190"/>
      <c r="NGJ16" s="190"/>
      <c r="NGK16" s="190"/>
      <c r="NGL16" s="190"/>
      <c r="NGM16" s="190"/>
      <c r="NGN16" s="190"/>
      <c r="NGO16" s="190"/>
      <c r="NGP16" s="190"/>
      <c r="NGQ16" s="190"/>
      <c r="NGR16" s="193"/>
      <c r="NGS16" s="804"/>
      <c r="NGT16" s="190"/>
      <c r="NGU16" s="190"/>
      <c r="NGV16" s="190"/>
      <c r="NGW16" s="194"/>
      <c r="NGX16" s="470"/>
      <c r="NGY16" s="190"/>
      <c r="NGZ16" s="190"/>
      <c r="NHA16" s="190"/>
      <c r="NHB16" s="190"/>
      <c r="NHC16" s="190"/>
      <c r="NHD16" s="190"/>
      <c r="NHE16" s="190"/>
      <c r="NHF16" s="190"/>
      <c r="NHG16" s="190"/>
      <c r="NHH16" s="193"/>
      <c r="NHI16" s="804"/>
      <c r="NHJ16" s="190"/>
      <c r="NHK16" s="190"/>
      <c r="NHL16" s="190"/>
      <c r="NHM16" s="194"/>
      <c r="NHN16" s="470"/>
      <c r="NHO16" s="190"/>
      <c r="NHP16" s="190"/>
      <c r="NHQ16" s="190"/>
      <c r="NHR16" s="190"/>
      <c r="NHS16" s="190"/>
      <c r="NHT16" s="190"/>
      <c r="NHU16" s="190"/>
      <c r="NHV16" s="190"/>
      <c r="NHW16" s="190"/>
      <c r="NHX16" s="193"/>
      <c r="NHY16" s="804"/>
      <c r="NHZ16" s="190"/>
      <c r="NIA16" s="190"/>
      <c r="NIB16" s="190"/>
      <c r="NIC16" s="194"/>
      <c r="NID16" s="470"/>
      <c r="NIE16" s="190"/>
      <c r="NIF16" s="190"/>
      <c r="NIG16" s="190"/>
      <c r="NIH16" s="190"/>
      <c r="NII16" s="190"/>
      <c r="NIJ16" s="190"/>
      <c r="NIK16" s="190"/>
      <c r="NIL16" s="190"/>
      <c r="NIM16" s="190"/>
      <c r="NIN16" s="193"/>
      <c r="NIO16" s="804"/>
      <c r="NIP16" s="190"/>
      <c r="NIQ16" s="190"/>
      <c r="NIR16" s="190"/>
      <c r="NIS16" s="194"/>
      <c r="NIT16" s="470"/>
      <c r="NIU16" s="190"/>
      <c r="NIV16" s="190"/>
      <c r="NIW16" s="190"/>
      <c r="NIX16" s="190"/>
      <c r="NIY16" s="190"/>
      <c r="NIZ16" s="190"/>
      <c r="NJA16" s="190"/>
      <c r="NJB16" s="190"/>
      <c r="NJC16" s="190"/>
      <c r="NJD16" s="193"/>
      <c r="NJE16" s="804"/>
      <c r="NJF16" s="190"/>
      <c r="NJG16" s="190"/>
      <c r="NJH16" s="190"/>
      <c r="NJI16" s="194"/>
      <c r="NJJ16" s="470"/>
      <c r="NJK16" s="190"/>
      <c r="NJL16" s="190"/>
      <c r="NJM16" s="190"/>
      <c r="NJN16" s="190"/>
      <c r="NJO16" s="190"/>
      <c r="NJP16" s="190"/>
      <c r="NJQ16" s="190"/>
      <c r="NJR16" s="190"/>
      <c r="NJS16" s="190"/>
      <c r="NJT16" s="193"/>
      <c r="NJU16" s="804"/>
      <c r="NJV16" s="190"/>
      <c r="NJW16" s="190"/>
      <c r="NJX16" s="190"/>
      <c r="NJY16" s="194"/>
      <c r="NJZ16" s="470"/>
      <c r="NKA16" s="190"/>
      <c r="NKB16" s="190"/>
      <c r="NKC16" s="190"/>
      <c r="NKD16" s="190"/>
      <c r="NKE16" s="190"/>
      <c r="NKF16" s="190"/>
      <c r="NKG16" s="190"/>
      <c r="NKH16" s="190"/>
      <c r="NKI16" s="190"/>
      <c r="NKJ16" s="193"/>
      <c r="NKK16" s="804"/>
      <c r="NKL16" s="190"/>
      <c r="NKM16" s="190"/>
      <c r="NKN16" s="190"/>
      <c r="NKO16" s="194"/>
      <c r="NKP16" s="470"/>
      <c r="NKQ16" s="190"/>
      <c r="NKR16" s="190"/>
      <c r="NKS16" s="190"/>
      <c r="NKT16" s="190"/>
      <c r="NKU16" s="190"/>
      <c r="NKV16" s="190"/>
      <c r="NKW16" s="190"/>
      <c r="NKX16" s="190"/>
      <c r="NKY16" s="190"/>
      <c r="NKZ16" s="193"/>
      <c r="NLA16" s="804"/>
      <c r="NLB16" s="190"/>
      <c r="NLC16" s="190"/>
      <c r="NLD16" s="190"/>
      <c r="NLE16" s="194"/>
      <c r="NLF16" s="470"/>
      <c r="NLG16" s="190"/>
      <c r="NLH16" s="190"/>
      <c r="NLI16" s="190"/>
      <c r="NLJ16" s="190"/>
      <c r="NLK16" s="190"/>
      <c r="NLL16" s="190"/>
      <c r="NLM16" s="190"/>
      <c r="NLN16" s="190"/>
      <c r="NLO16" s="190"/>
      <c r="NLP16" s="193"/>
      <c r="NLQ16" s="804"/>
      <c r="NLR16" s="190"/>
      <c r="NLS16" s="190"/>
      <c r="NLT16" s="190"/>
      <c r="NLU16" s="194"/>
      <c r="NLV16" s="470"/>
      <c r="NLW16" s="190"/>
      <c r="NLX16" s="190"/>
      <c r="NLY16" s="190"/>
      <c r="NLZ16" s="190"/>
      <c r="NMA16" s="190"/>
      <c r="NMB16" s="190"/>
      <c r="NMC16" s="190"/>
      <c r="NMD16" s="190"/>
      <c r="NME16" s="190"/>
      <c r="NMF16" s="193"/>
      <c r="NMG16" s="804"/>
      <c r="NMH16" s="190"/>
      <c r="NMI16" s="190"/>
      <c r="NMJ16" s="190"/>
      <c r="NMK16" s="194"/>
      <c r="NML16" s="470"/>
      <c r="NMM16" s="190"/>
      <c r="NMN16" s="190"/>
      <c r="NMO16" s="190"/>
      <c r="NMP16" s="190"/>
      <c r="NMQ16" s="190"/>
      <c r="NMR16" s="190"/>
      <c r="NMS16" s="190"/>
      <c r="NMT16" s="190"/>
      <c r="NMU16" s="190"/>
      <c r="NMV16" s="193"/>
      <c r="NMW16" s="804"/>
      <c r="NMX16" s="190"/>
      <c r="NMY16" s="190"/>
      <c r="NMZ16" s="190"/>
      <c r="NNA16" s="194"/>
      <c r="NNB16" s="470"/>
      <c r="NNC16" s="190"/>
      <c r="NND16" s="190"/>
      <c r="NNE16" s="190"/>
      <c r="NNF16" s="190"/>
      <c r="NNG16" s="190"/>
      <c r="NNH16" s="190"/>
      <c r="NNI16" s="190"/>
      <c r="NNJ16" s="190"/>
      <c r="NNK16" s="190"/>
      <c r="NNL16" s="193"/>
      <c r="NNM16" s="804"/>
      <c r="NNN16" s="190"/>
      <c r="NNO16" s="190"/>
      <c r="NNP16" s="190"/>
      <c r="NNQ16" s="194"/>
      <c r="NNR16" s="470"/>
      <c r="NNS16" s="190"/>
      <c r="NNT16" s="190"/>
      <c r="NNU16" s="190"/>
      <c r="NNV16" s="190"/>
      <c r="NNW16" s="190"/>
      <c r="NNX16" s="190"/>
      <c r="NNY16" s="190"/>
      <c r="NNZ16" s="190"/>
      <c r="NOA16" s="190"/>
      <c r="NOB16" s="193"/>
      <c r="NOC16" s="804"/>
      <c r="NOD16" s="190"/>
      <c r="NOE16" s="190"/>
      <c r="NOF16" s="190"/>
      <c r="NOG16" s="194"/>
      <c r="NOH16" s="470"/>
      <c r="NOI16" s="190"/>
      <c r="NOJ16" s="190"/>
      <c r="NOK16" s="190"/>
      <c r="NOL16" s="190"/>
      <c r="NOM16" s="190"/>
      <c r="NON16" s="190"/>
      <c r="NOO16" s="190"/>
      <c r="NOP16" s="190"/>
      <c r="NOQ16" s="190"/>
      <c r="NOR16" s="193"/>
      <c r="NOS16" s="804"/>
      <c r="NOT16" s="190"/>
      <c r="NOU16" s="190"/>
      <c r="NOV16" s="190"/>
      <c r="NOW16" s="194"/>
      <c r="NOX16" s="470"/>
      <c r="NOY16" s="190"/>
      <c r="NOZ16" s="190"/>
      <c r="NPA16" s="190"/>
      <c r="NPB16" s="190"/>
      <c r="NPC16" s="190"/>
      <c r="NPD16" s="190"/>
      <c r="NPE16" s="190"/>
      <c r="NPF16" s="190"/>
      <c r="NPG16" s="190"/>
      <c r="NPH16" s="193"/>
      <c r="NPI16" s="804"/>
      <c r="NPJ16" s="190"/>
      <c r="NPK16" s="190"/>
      <c r="NPL16" s="190"/>
      <c r="NPM16" s="194"/>
      <c r="NPN16" s="470"/>
      <c r="NPO16" s="190"/>
      <c r="NPP16" s="190"/>
      <c r="NPQ16" s="190"/>
      <c r="NPR16" s="190"/>
      <c r="NPS16" s="190"/>
      <c r="NPT16" s="190"/>
      <c r="NPU16" s="190"/>
      <c r="NPV16" s="190"/>
      <c r="NPW16" s="190"/>
      <c r="NPX16" s="193"/>
      <c r="NPY16" s="804"/>
      <c r="NPZ16" s="190"/>
      <c r="NQA16" s="190"/>
      <c r="NQB16" s="190"/>
      <c r="NQC16" s="194"/>
      <c r="NQD16" s="470"/>
      <c r="NQE16" s="190"/>
      <c r="NQF16" s="190"/>
      <c r="NQG16" s="190"/>
      <c r="NQH16" s="190"/>
      <c r="NQI16" s="190"/>
      <c r="NQJ16" s="190"/>
      <c r="NQK16" s="190"/>
      <c r="NQL16" s="190"/>
      <c r="NQM16" s="190"/>
      <c r="NQN16" s="193"/>
      <c r="NQO16" s="804"/>
      <c r="NQP16" s="190"/>
      <c r="NQQ16" s="190"/>
      <c r="NQR16" s="190"/>
      <c r="NQS16" s="194"/>
      <c r="NQT16" s="470"/>
      <c r="NQU16" s="190"/>
      <c r="NQV16" s="190"/>
      <c r="NQW16" s="190"/>
      <c r="NQX16" s="190"/>
      <c r="NQY16" s="190"/>
      <c r="NQZ16" s="190"/>
      <c r="NRA16" s="190"/>
      <c r="NRB16" s="190"/>
      <c r="NRC16" s="190"/>
      <c r="NRD16" s="193"/>
      <c r="NRE16" s="804"/>
      <c r="NRF16" s="190"/>
      <c r="NRG16" s="190"/>
      <c r="NRH16" s="190"/>
      <c r="NRI16" s="194"/>
      <c r="NRJ16" s="470"/>
      <c r="NRK16" s="190"/>
      <c r="NRL16" s="190"/>
      <c r="NRM16" s="190"/>
      <c r="NRN16" s="190"/>
      <c r="NRO16" s="190"/>
      <c r="NRP16" s="190"/>
      <c r="NRQ16" s="190"/>
      <c r="NRR16" s="190"/>
      <c r="NRS16" s="190"/>
      <c r="NRT16" s="193"/>
      <c r="NRU16" s="804"/>
      <c r="NRV16" s="190"/>
      <c r="NRW16" s="190"/>
      <c r="NRX16" s="190"/>
      <c r="NRY16" s="194"/>
      <c r="NRZ16" s="470"/>
      <c r="NSA16" s="190"/>
      <c r="NSB16" s="190"/>
      <c r="NSC16" s="190"/>
      <c r="NSD16" s="190"/>
      <c r="NSE16" s="190"/>
      <c r="NSF16" s="190"/>
      <c r="NSG16" s="190"/>
      <c r="NSH16" s="190"/>
      <c r="NSI16" s="190"/>
      <c r="NSJ16" s="193"/>
      <c r="NSK16" s="804"/>
      <c r="NSL16" s="190"/>
      <c r="NSM16" s="190"/>
      <c r="NSN16" s="190"/>
      <c r="NSO16" s="194"/>
      <c r="NSP16" s="470"/>
      <c r="NSQ16" s="190"/>
      <c r="NSR16" s="190"/>
      <c r="NSS16" s="190"/>
      <c r="NST16" s="190"/>
      <c r="NSU16" s="190"/>
      <c r="NSV16" s="190"/>
      <c r="NSW16" s="190"/>
      <c r="NSX16" s="190"/>
      <c r="NSY16" s="190"/>
      <c r="NSZ16" s="193"/>
      <c r="NTA16" s="804"/>
      <c r="NTB16" s="190"/>
      <c r="NTC16" s="190"/>
      <c r="NTD16" s="190"/>
      <c r="NTE16" s="194"/>
      <c r="NTF16" s="470"/>
      <c r="NTG16" s="190"/>
      <c r="NTH16" s="190"/>
      <c r="NTI16" s="190"/>
      <c r="NTJ16" s="190"/>
      <c r="NTK16" s="190"/>
      <c r="NTL16" s="190"/>
      <c r="NTM16" s="190"/>
      <c r="NTN16" s="190"/>
      <c r="NTO16" s="190"/>
      <c r="NTP16" s="193"/>
      <c r="NTQ16" s="804"/>
      <c r="NTR16" s="190"/>
      <c r="NTS16" s="190"/>
      <c r="NTT16" s="190"/>
      <c r="NTU16" s="194"/>
      <c r="NTV16" s="470"/>
      <c r="NTW16" s="190"/>
      <c r="NTX16" s="190"/>
      <c r="NTY16" s="190"/>
      <c r="NTZ16" s="190"/>
      <c r="NUA16" s="190"/>
      <c r="NUB16" s="190"/>
      <c r="NUC16" s="190"/>
      <c r="NUD16" s="190"/>
      <c r="NUE16" s="190"/>
      <c r="NUF16" s="193"/>
      <c r="NUG16" s="804"/>
      <c r="NUH16" s="190"/>
      <c r="NUI16" s="190"/>
      <c r="NUJ16" s="190"/>
      <c r="NUK16" s="194"/>
      <c r="NUL16" s="470"/>
      <c r="NUM16" s="190"/>
      <c r="NUN16" s="190"/>
      <c r="NUO16" s="190"/>
      <c r="NUP16" s="190"/>
      <c r="NUQ16" s="190"/>
      <c r="NUR16" s="190"/>
      <c r="NUS16" s="190"/>
      <c r="NUT16" s="190"/>
      <c r="NUU16" s="190"/>
      <c r="NUV16" s="193"/>
      <c r="NUW16" s="804"/>
      <c r="NUX16" s="190"/>
      <c r="NUY16" s="190"/>
      <c r="NUZ16" s="190"/>
      <c r="NVA16" s="194"/>
      <c r="NVB16" s="470"/>
      <c r="NVC16" s="190"/>
      <c r="NVD16" s="190"/>
      <c r="NVE16" s="190"/>
      <c r="NVF16" s="190"/>
      <c r="NVG16" s="190"/>
      <c r="NVH16" s="190"/>
      <c r="NVI16" s="190"/>
      <c r="NVJ16" s="190"/>
      <c r="NVK16" s="190"/>
      <c r="NVL16" s="193"/>
      <c r="NVM16" s="804"/>
      <c r="NVN16" s="190"/>
      <c r="NVO16" s="190"/>
      <c r="NVP16" s="190"/>
      <c r="NVQ16" s="194"/>
      <c r="NVR16" s="470"/>
      <c r="NVS16" s="190"/>
      <c r="NVT16" s="190"/>
      <c r="NVU16" s="190"/>
      <c r="NVV16" s="190"/>
      <c r="NVW16" s="190"/>
      <c r="NVX16" s="190"/>
      <c r="NVY16" s="190"/>
      <c r="NVZ16" s="190"/>
      <c r="NWA16" s="190"/>
      <c r="NWB16" s="193"/>
      <c r="NWC16" s="804"/>
      <c r="NWD16" s="190"/>
      <c r="NWE16" s="190"/>
      <c r="NWF16" s="190"/>
      <c r="NWG16" s="194"/>
      <c r="NWH16" s="470"/>
      <c r="NWI16" s="190"/>
      <c r="NWJ16" s="190"/>
      <c r="NWK16" s="190"/>
      <c r="NWL16" s="190"/>
      <c r="NWM16" s="190"/>
      <c r="NWN16" s="190"/>
      <c r="NWO16" s="190"/>
      <c r="NWP16" s="190"/>
      <c r="NWQ16" s="190"/>
      <c r="NWR16" s="193"/>
      <c r="NWS16" s="804"/>
      <c r="NWT16" s="190"/>
      <c r="NWU16" s="190"/>
      <c r="NWV16" s="190"/>
      <c r="NWW16" s="194"/>
      <c r="NWX16" s="470"/>
      <c r="NWY16" s="190"/>
      <c r="NWZ16" s="190"/>
      <c r="NXA16" s="190"/>
      <c r="NXB16" s="190"/>
      <c r="NXC16" s="190"/>
      <c r="NXD16" s="190"/>
      <c r="NXE16" s="190"/>
      <c r="NXF16" s="190"/>
      <c r="NXG16" s="190"/>
      <c r="NXH16" s="193"/>
      <c r="NXI16" s="804"/>
      <c r="NXJ16" s="190"/>
      <c r="NXK16" s="190"/>
      <c r="NXL16" s="190"/>
      <c r="NXM16" s="194"/>
      <c r="NXN16" s="470"/>
      <c r="NXO16" s="190"/>
      <c r="NXP16" s="190"/>
      <c r="NXQ16" s="190"/>
      <c r="NXR16" s="190"/>
      <c r="NXS16" s="190"/>
      <c r="NXT16" s="190"/>
      <c r="NXU16" s="190"/>
      <c r="NXV16" s="190"/>
      <c r="NXW16" s="190"/>
      <c r="NXX16" s="193"/>
      <c r="NXY16" s="804"/>
      <c r="NXZ16" s="190"/>
      <c r="NYA16" s="190"/>
      <c r="NYB16" s="190"/>
      <c r="NYC16" s="194"/>
      <c r="NYD16" s="470"/>
      <c r="NYE16" s="190"/>
      <c r="NYF16" s="190"/>
      <c r="NYG16" s="190"/>
      <c r="NYH16" s="190"/>
      <c r="NYI16" s="190"/>
      <c r="NYJ16" s="190"/>
      <c r="NYK16" s="190"/>
      <c r="NYL16" s="190"/>
      <c r="NYM16" s="190"/>
      <c r="NYN16" s="193"/>
      <c r="NYO16" s="804"/>
      <c r="NYP16" s="190"/>
      <c r="NYQ16" s="190"/>
      <c r="NYR16" s="190"/>
      <c r="NYS16" s="194"/>
      <c r="NYT16" s="470"/>
      <c r="NYU16" s="190"/>
      <c r="NYV16" s="190"/>
      <c r="NYW16" s="190"/>
      <c r="NYX16" s="190"/>
      <c r="NYY16" s="190"/>
      <c r="NYZ16" s="190"/>
      <c r="NZA16" s="190"/>
      <c r="NZB16" s="190"/>
      <c r="NZC16" s="190"/>
      <c r="NZD16" s="193"/>
      <c r="NZE16" s="804"/>
      <c r="NZF16" s="190"/>
      <c r="NZG16" s="190"/>
      <c r="NZH16" s="190"/>
      <c r="NZI16" s="194"/>
      <c r="NZJ16" s="470"/>
      <c r="NZK16" s="190"/>
      <c r="NZL16" s="190"/>
      <c r="NZM16" s="190"/>
      <c r="NZN16" s="190"/>
      <c r="NZO16" s="190"/>
      <c r="NZP16" s="190"/>
      <c r="NZQ16" s="190"/>
      <c r="NZR16" s="190"/>
      <c r="NZS16" s="190"/>
      <c r="NZT16" s="193"/>
      <c r="NZU16" s="804"/>
      <c r="NZV16" s="190"/>
      <c r="NZW16" s="190"/>
      <c r="NZX16" s="190"/>
      <c r="NZY16" s="194"/>
      <c r="NZZ16" s="470"/>
      <c r="OAA16" s="190"/>
      <c r="OAB16" s="190"/>
      <c r="OAC16" s="190"/>
      <c r="OAD16" s="190"/>
      <c r="OAE16" s="190"/>
      <c r="OAF16" s="190"/>
      <c r="OAG16" s="190"/>
      <c r="OAH16" s="190"/>
      <c r="OAI16" s="190"/>
      <c r="OAJ16" s="193"/>
      <c r="OAK16" s="804"/>
      <c r="OAL16" s="190"/>
      <c r="OAM16" s="190"/>
      <c r="OAN16" s="190"/>
      <c r="OAO16" s="194"/>
      <c r="OAP16" s="470"/>
      <c r="OAQ16" s="190"/>
      <c r="OAR16" s="190"/>
      <c r="OAS16" s="190"/>
      <c r="OAT16" s="190"/>
      <c r="OAU16" s="190"/>
      <c r="OAV16" s="190"/>
      <c r="OAW16" s="190"/>
      <c r="OAX16" s="190"/>
      <c r="OAY16" s="190"/>
      <c r="OAZ16" s="193"/>
      <c r="OBA16" s="804"/>
      <c r="OBB16" s="190"/>
      <c r="OBC16" s="190"/>
      <c r="OBD16" s="190"/>
      <c r="OBE16" s="194"/>
      <c r="OBF16" s="470"/>
      <c r="OBG16" s="190"/>
      <c r="OBH16" s="190"/>
      <c r="OBI16" s="190"/>
      <c r="OBJ16" s="190"/>
      <c r="OBK16" s="190"/>
      <c r="OBL16" s="190"/>
      <c r="OBM16" s="190"/>
      <c r="OBN16" s="190"/>
      <c r="OBO16" s="190"/>
      <c r="OBP16" s="193"/>
      <c r="OBQ16" s="804"/>
      <c r="OBR16" s="190"/>
      <c r="OBS16" s="190"/>
      <c r="OBT16" s="190"/>
      <c r="OBU16" s="194"/>
      <c r="OBV16" s="470"/>
      <c r="OBW16" s="190"/>
      <c r="OBX16" s="190"/>
      <c r="OBY16" s="190"/>
      <c r="OBZ16" s="190"/>
      <c r="OCA16" s="190"/>
      <c r="OCB16" s="190"/>
      <c r="OCC16" s="190"/>
      <c r="OCD16" s="190"/>
      <c r="OCE16" s="190"/>
      <c r="OCF16" s="193"/>
      <c r="OCG16" s="804"/>
      <c r="OCH16" s="190"/>
      <c r="OCI16" s="190"/>
      <c r="OCJ16" s="190"/>
      <c r="OCK16" s="194"/>
      <c r="OCL16" s="470"/>
      <c r="OCM16" s="190"/>
      <c r="OCN16" s="190"/>
      <c r="OCO16" s="190"/>
      <c r="OCP16" s="190"/>
      <c r="OCQ16" s="190"/>
      <c r="OCR16" s="190"/>
      <c r="OCS16" s="190"/>
      <c r="OCT16" s="190"/>
      <c r="OCU16" s="190"/>
      <c r="OCV16" s="193"/>
      <c r="OCW16" s="804"/>
      <c r="OCX16" s="190"/>
      <c r="OCY16" s="190"/>
      <c r="OCZ16" s="190"/>
      <c r="ODA16" s="194"/>
      <c r="ODB16" s="470"/>
      <c r="ODC16" s="190"/>
      <c r="ODD16" s="190"/>
      <c r="ODE16" s="190"/>
      <c r="ODF16" s="190"/>
      <c r="ODG16" s="190"/>
      <c r="ODH16" s="190"/>
      <c r="ODI16" s="190"/>
      <c r="ODJ16" s="190"/>
      <c r="ODK16" s="190"/>
      <c r="ODL16" s="193"/>
      <c r="ODM16" s="804"/>
      <c r="ODN16" s="190"/>
      <c r="ODO16" s="190"/>
      <c r="ODP16" s="190"/>
      <c r="ODQ16" s="194"/>
      <c r="ODR16" s="470"/>
      <c r="ODS16" s="190"/>
      <c r="ODT16" s="190"/>
      <c r="ODU16" s="190"/>
      <c r="ODV16" s="190"/>
      <c r="ODW16" s="190"/>
      <c r="ODX16" s="190"/>
      <c r="ODY16" s="190"/>
      <c r="ODZ16" s="190"/>
      <c r="OEA16" s="190"/>
      <c r="OEB16" s="193"/>
      <c r="OEC16" s="804"/>
      <c r="OED16" s="190"/>
      <c r="OEE16" s="190"/>
      <c r="OEF16" s="190"/>
      <c r="OEG16" s="194"/>
      <c r="OEH16" s="470"/>
      <c r="OEI16" s="190"/>
      <c r="OEJ16" s="190"/>
      <c r="OEK16" s="190"/>
      <c r="OEL16" s="190"/>
      <c r="OEM16" s="190"/>
      <c r="OEN16" s="190"/>
      <c r="OEO16" s="190"/>
      <c r="OEP16" s="190"/>
      <c r="OEQ16" s="190"/>
      <c r="OER16" s="193"/>
      <c r="OES16" s="804"/>
      <c r="OET16" s="190"/>
      <c r="OEU16" s="190"/>
      <c r="OEV16" s="190"/>
      <c r="OEW16" s="194"/>
      <c r="OEX16" s="470"/>
      <c r="OEY16" s="190"/>
      <c r="OEZ16" s="190"/>
      <c r="OFA16" s="190"/>
      <c r="OFB16" s="190"/>
      <c r="OFC16" s="190"/>
      <c r="OFD16" s="190"/>
      <c r="OFE16" s="190"/>
      <c r="OFF16" s="190"/>
      <c r="OFG16" s="190"/>
      <c r="OFH16" s="193"/>
      <c r="OFI16" s="804"/>
      <c r="OFJ16" s="190"/>
      <c r="OFK16" s="190"/>
      <c r="OFL16" s="190"/>
      <c r="OFM16" s="194"/>
      <c r="OFN16" s="470"/>
      <c r="OFO16" s="190"/>
      <c r="OFP16" s="190"/>
      <c r="OFQ16" s="190"/>
      <c r="OFR16" s="190"/>
      <c r="OFS16" s="190"/>
      <c r="OFT16" s="190"/>
      <c r="OFU16" s="190"/>
      <c r="OFV16" s="190"/>
      <c r="OFW16" s="190"/>
      <c r="OFX16" s="193"/>
      <c r="OFY16" s="804"/>
      <c r="OFZ16" s="190"/>
      <c r="OGA16" s="190"/>
      <c r="OGB16" s="190"/>
      <c r="OGC16" s="194"/>
      <c r="OGD16" s="470"/>
      <c r="OGE16" s="190"/>
      <c r="OGF16" s="190"/>
      <c r="OGG16" s="190"/>
      <c r="OGH16" s="190"/>
      <c r="OGI16" s="190"/>
      <c r="OGJ16" s="190"/>
      <c r="OGK16" s="190"/>
      <c r="OGL16" s="190"/>
      <c r="OGM16" s="190"/>
      <c r="OGN16" s="193"/>
      <c r="OGO16" s="804"/>
      <c r="OGP16" s="190"/>
      <c r="OGQ16" s="190"/>
      <c r="OGR16" s="190"/>
      <c r="OGS16" s="194"/>
      <c r="OGT16" s="470"/>
      <c r="OGU16" s="190"/>
      <c r="OGV16" s="190"/>
      <c r="OGW16" s="190"/>
      <c r="OGX16" s="190"/>
      <c r="OGY16" s="190"/>
      <c r="OGZ16" s="190"/>
      <c r="OHA16" s="190"/>
      <c r="OHB16" s="190"/>
      <c r="OHC16" s="190"/>
      <c r="OHD16" s="193"/>
      <c r="OHE16" s="804"/>
      <c r="OHF16" s="190"/>
      <c r="OHG16" s="190"/>
      <c r="OHH16" s="190"/>
      <c r="OHI16" s="194"/>
      <c r="OHJ16" s="470"/>
      <c r="OHK16" s="190"/>
      <c r="OHL16" s="190"/>
      <c r="OHM16" s="190"/>
      <c r="OHN16" s="190"/>
      <c r="OHO16" s="190"/>
      <c r="OHP16" s="190"/>
      <c r="OHQ16" s="190"/>
      <c r="OHR16" s="190"/>
      <c r="OHS16" s="190"/>
      <c r="OHT16" s="193"/>
      <c r="OHU16" s="804"/>
      <c r="OHV16" s="190"/>
      <c r="OHW16" s="190"/>
      <c r="OHX16" s="190"/>
      <c r="OHY16" s="194"/>
      <c r="OHZ16" s="470"/>
      <c r="OIA16" s="190"/>
      <c r="OIB16" s="190"/>
      <c r="OIC16" s="190"/>
      <c r="OID16" s="190"/>
      <c r="OIE16" s="190"/>
      <c r="OIF16" s="190"/>
      <c r="OIG16" s="190"/>
      <c r="OIH16" s="190"/>
      <c r="OII16" s="190"/>
      <c r="OIJ16" s="193"/>
      <c r="OIK16" s="804"/>
      <c r="OIL16" s="190"/>
      <c r="OIM16" s="190"/>
      <c r="OIN16" s="190"/>
      <c r="OIO16" s="194"/>
      <c r="OIP16" s="470"/>
      <c r="OIQ16" s="190"/>
      <c r="OIR16" s="190"/>
      <c r="OIS16" s="190"/>
      <c r="OIT16" s="190"/>
      <c r="OIU16" s="190"/>
      <c r="OIV16" s="190"/>
      <c r="OIW16" s="190"/>
      <c r="OIX16" s="190"/>
      <c r="OIY16" s="190"/>
      <c r="OIZ16" s="193"/>
      <c r="OJA16" s="804"/>
      <c r="OJB16" s="190"/>
      <c r="OJC16" s="190"/>
      <c r="OJD16" s="190"/>
      <c r="OJE16" s="194"/>
      <c r="OJF16" s="470"/>
      <c r="OJG16" s="190"/>
      <c r="OJH16" s="190"/>
      <c r="OJI16" s="190"/>
      <c r="OJJ16" s="190"/>
      <c r="OJK16" s="190"/>
      <c r="OJL16" s="190"/>
      <c r="OJM16" s="190"/>
      <c r="OJN16" s="190"/>
      <c r="OJO16" s="190"/>
      <c r="OJP16" s="193"/>
      <c r="OJQ16" s="804"/>
      <c r="OJR16" s="190"/>
      <c r="OJS16" s="190"/>
      <c r="OJT16" s="190"/>
      <c r="OJU16" s="194"/>
      <c r="OJV16" s="470"/>
      <c r="OJW16" s="190"/>
      <c r="OJX16" s="190"/>
      <c r="OJY16" s="190"/>
      <c r="OJZ16" s="190"/>
      <c r="OKA16" s="190"/>
      <c r="OKB16" s="190"/>
      <c r="OKC16" s="190"/>
      <c r="OKD16" s="190"/>
      <c r="OKE16" s="190"/>
      <c r="OKF16" s="193"/>
      <c r="OKG16" s="804"/>
      <c r="OKH16" s="190"/>
      <c r="OKI16" s="190"/>
      <c r="OKJ16" s="190"/>
      <c r="OKK16" s="194"/>
      <c r="OKL16" s="470"/>
      <c r="OKM16" s="190"/>
      <c r="OKN16" s="190"/>
      <c r="OKO16" s="190"/>
      <c r="OKP16" s="190"/>
      <c r="OKQ16" s="190"/>
      <c r="OKR16" s="190"/>
      <c r="OKS16" s="190"/>
      <c r="OKT16" s="190"/>
      <c r="OKU16" s="190"/>
      <c r="OKV16" s="193"/>
      <c r="OKW16" s="804"/>
      <c r="OKX16" s="190"/>
      <c r="OKY16" s="190"/>
      <c r="OKZ16" s="190"/>
      <c r="OLA16" s="194"/>
      <c r="OLB16" s="470"/>
      <c r="OLC16" s="190"/>
      <c r="OLD16" s="190"/>
      <c r="OLE16" s="190"/>
      <c r="OLF16" s="190"/>
      <c r="OLG16" s="190"/>
      <c r="OLH16" s="190"/>
      <c r="OLI16" s="190"/>
      <c r="OLJ16" s="190"/>
      <c r="OLK16" s="190"/>
      <c r="OLL16" s="193"/>
      <c r="OLM16" s="804"/>
      <c r="OLN16" s="190"/>
      <c r="OLO16" s="190"/>
      <c r="OLP16" s="190"/>
      <c r="OLQ16" s="194"/>
      <c r="OLR16" s="470"/>
      <c r="OLS16" s="190"/>
      <c r="OLT16" s="190"/>
      <c r="OLU16" s="190"/>
      <c r="OLV16" s="190"/>
      <c r="OLW16" s="190"/>
      <c r="OLX16" s="190"/>
      <c r="OLY16" s="190"/>
      <c r="OLZ16" s="190"/>
      <c r="OMA16" s="190"/>
      <c r="OMB16" s="193"/>
      <c r="OMC16" s="804"/>
      <c r="OMD16" s="190"/>
      <c r="OME16" s="190"/>
      <c r="OMF16" s="190"/>
      <c r="OMG16" s="194"/>
      <c r="OMH16" s="470"/>
      <c r="OMI16" s="190"/>
      <c r="OMJ16" s="190"/>
      <c r="OMK16" s="190"/>
      <c r="OML16" s="190"/>
      <c r="OMM16" s="190"/>
      <c r="OMN16" s="190"/>
      <c r="OMO16" s="190"/>
      <c r="OMP16" s="190"/>
      <c r="OMQ16" s="190"/>
      <c r="OMR16" s="193"/>
      <c r="OMS16" s="804"/>
      <c r="OMT16" s="190"/>
      <c r="OMU16" s="190"/>
      <c r="OMV16" s="190"/>
      <c r="OMW16" s="194"/>
      <c r="OMX16" s="470"/>
      <c r="OMY16" s="190"/>
      <c r="OMZ16" s="190"/>
      <c r="ONA16" s="190"/>
      <c r="ONB16" s="190"/>
      <c r="ONC16" s="190"/>
      <c r="OND16" s="190"/>
      <c r="ONE16" s="190"/>
      <c r="ONF16" s="190"/>
      <c r="ONG16" s="190"/>
      <c r="ONH16" s="193"/>
      <c r="ONI16" s="804"/>
      <c r="ONJ16" s="190"/>
      <c r="ONK16" s="190"/>
      <c r="ONL16" s="190"/>
      <c r="ONM16" s="194"/>
      <c r="ONN16" s="470"/>
      <c r="ONO16" s="190"/>
      <c r="ONP16" s="190"/>
      <c r="ONQ16" s="190"/>
      <c r="ONR16" s="190"/>
      <c r="ONS16" s="190"/>
      <c r="ONT16" s="190"/>
      <c r="ONU16" s="190"/>
      <c r="ONV16" s="190"/>
      <c r="ONW16" s="190"/>
      <c r="ONX16" s="193"/>
      <c r="ONY16" s="804"/>
      <c r="ONZ16" s="190"/>
      <c r="OOA16" s="190"/>
      <c r="OOB16" s="190"/>
      <c r="OOC16" s="194"/>
      <c r="OOD16" s="470"/>
      <c r="OOE16" s="190"/>
      <c r="OOF16" s="190"/>
      <c r="OOG16" s="190"/>
      <c r="OOH16" s="190"/>
      <c r="OOI16" s="190"/>
      <c r="OOJ16" s="190"/>
      <c r="OOK16" s="190"/>
      <c r="OOL16" s="190"/>
      <c r="OOM16" s="190"/>
      <c r="OON16" s="193"/>
      <c r="OOO16" s="804"/>
      <c r="OOP16" s="190"/>
      <c r="OOQ16" s="190"/>
      <c r="OOR16" s="190"/>
      <c r="OOS16" s="194"/>
      <c r="OOT16" s="470"/>
      <c r="OOU16" s="190"/>
      <c r="OOV16" s="190"/>
      <c r="OOW16" s="190"/>
      <c r="OOX16" s="190"/>
      <c r="OOY16" s="190"/>
      <c r="OOZ16" s="190"/>
      <c r="OPA16" s="190"/>
      <c r="OPB16" s="190"/>
      <c r="OPC16" s="190"/>
      <c r="OPD16" s="193"/>
      <c r="OPE16" s="804"/>
      <c r="OPF16" s="190"/>
      <c r="OPG16" s="190"/>
      <c r="OPH16" s="190"/>
      <c r="OPI16" s="194"/>
      <c r="OPJ16" s="470"/>
      <c r="OPK16" s="190"/>
      <c r="OPL16" s="190"/>
      <c r="OPM16" s="190"/>
      <c r="OPN16" s="190"/>
      <c r="OPO16" s="190"/>
      <c r="OPP16" s="190"/>
      <c r="OPQ16" s="190"/>
      <c r="OPR16" s="190"/>
      <c r="OPS16" s="190"/>
      <c r="OPT16" s="193"/>
      <c r="OPU16" s="804"/>
      <c r="OPV16" s="190"/>
      <c r="OPW16" s="190"/>
      <c r="OPX16" s="190"/>
      <c r="OPY16" s="194"/>
      <c r="OPZ16" s="470"/>
      <c r="OQA16" s="190"/>
      <c r="OQB16" s="190"/>
      <c r="OQC16" s="190"/>
      <c r="OQD16" s="190"/>
      <c r="OQE16" s="190"/>
      <c r="OQF16" s="190"/>
      <c r="OQG16" s="190"/>
      <c r="OQH16" s="190"/>
      <c r="OQI16" s="190"/>
      <c r="OQJ16" s="193"/>
      <c r="OQK16" s="804"/>
      <c r="OQL16" s="190"/>
      <c r="OQM16" s="190"/>
      <c r="OQN16" s="190"/>
      <c r="OQO16" s="194"/>
      <c r="OQP16" s="470"/>
      <c r="OQQ16" s="190"/>
      <c r="OQR16" s="190"/>
      <c r="OQS16" s="190"/>
      <c r="OQT16" s="190"/>
      <c r="OQU16" s="190"/>
      <c r="OQV16" s="190"/>
      <c r="OQW16" s="190"/>
      <c r="OQX16" s="190"/>
      <c r="OQY16" s="190"/>
      <c r="OQZ16" s="193"/>
      <c r="ORA16" s="804"/>
      <c r="ORB16" s="190"/>
      <c r="ORC16" s="190"/>
      <c r="ORD16" s="190"/>
      <c r="ORE16" s="194"/>
      <c r="ORF16" s="470"/>
      <c r="ORG16" s="190"/>
      <c r="ORH16" s="190"/>
      <c r="ORI16" s="190"/>
      <c r="ORJ16" s="190"/>
      <c r="ORK16" s="190"/>
      <c r="ORL16" s="190"/>
      <c r="ORM16" s="190"/>
      <c r="ORN16" s="190"/>
      <c r="ORO16" s="190"/>
      <c r="ORP16" s="193"/>
      <c r="ORQ16" s="804"/>
      <c r="ORR16" s="190"/>
      <c r="ORS16" s="190"/>
      <c r="ORT16" s="190"/>
      <c r="ORU16" s="194"/>
      <c r="ORV16" s="470"/>
      <c r="ORW16" s="190"/>
      <c r="ORX16" s="190"/>
      <c r="ORY16" s="190"/>
      <c r="ORZ16" s="190"/>
      <c r="OSA16" s="190"/>
      <c r="OSB16" s="190"/>
      <c r="OSC16" s="190"/>
      <c r="OSD16" s="190"/>
      <c r="OSE16" s="190"/>
      <c r="OSF16" s="193"/>
      <c r="OSG16" s="804"/>
      <c r="OSH16" s="190"/>
      <c r="OSI16" s="190"/>
      <c r="OSJ16" s="190"/>
      <c r="OSK16" s="194"/>
      <c r="OSL16" s="470"/>
      <c r="OSM16" s="190"/>
      <c r="OSN16" s="190"/>
      <c r="OSO16" s="190"/>
      <c r="OSP16" s="190"/>
      <c r="OSQ16" s="190"/>
      <c r="OSR16" s="190"/>
      <c r="OSS16" s="190"/>
      <c r="OST16" s="190"/>
      <c r="OSU16" s="190"/>
      <c r="OSV16" s="193"/>
      <c r="OSW16" s="804"/>
      <c r="OSX16" s="190"/>
      <c r="OSY16" s="190"/>
      <c r="OSZ16" s="190"/>
      <c r="OTA16" s="194"/>
      <c r="OTB16" s="470"/>
      <c r="OTC16" s="190"/>
      <c r="OTD16" s="190"/>
      <c r="OTE16" s="190"/>
      <c r="OTF16" s="190"/>
      <c r="OTG16" s="190"/>
      <c r="OTH16" s="190"/>
      <c r="OTI16" s="190"/>
      <c r="OTJ16" s="190"/>
      <c r="OTK16" s="190"/>
      <c r="OTL16" s="193"/>
      <c r="OTM16" s="804"/>
      <c r="OTN16" s="190"/>
      <c r="OTO16" s="190"/>
      <c r="OTP16" s="190"/>
      <c r="OTQ16" s="194"/>
      <c r="OTR16" s="470"/>
      <c r="OTS16" s="190"/>
      <c r="OTT16" s="190"/>
      <c r="OTU16" s="190"/>
      <c r="OTV16" s="190"/>
      <c r="OTW16" s="190"/>
      <c r="OTX16" s="190"/>
      <c r="OTY16" s="190"/>
      <c r="OTZ16" s="190"/>
      <c r="OUA16" s="190"/>
      <c r="OUB16" s="193"/>
      <c r="OUC16" s="804"/>
      <c r="OUD16" s="190"/>
      <c r="OUE16" s="190"/>
      <c r="OUF16" s="190"/>
      <c r="OUG16" s="194"/>
      <c r="OUH16" s="470"/>
      <c r="OUI16" s="190"/>
      <c r="OUJ16" s="190"/>
      <c r="OUK16" s="190"/>
      <c r="OUL16" s="190"/>
      <c r="OUM16" s="190"/>
      <c r="OUN16" s="190"/>
      <c r="OUO16" s="190"/>
      <c r="OUP16" s="190"/>
      <c r="OUQ16" s="190"/>
      <c r="OUR16" s="193"/>
      <c r="OUS16" s="804"/>
      <c r="OUT16" s="190"/>
      <c r="OUU16" s="190"/>
      <c r="OUV16" s="190"/>
      <c r="OUW16" s="194"/>
      <c r="OUX16" s="470"/>
      <c r="OUY16" s="190"/>
      <c r="OUZ16" s="190"/>
      <c r="OVA16" s="190"/>
      <c r="OVB16" s="190"/>
      <c r="OVC16" s="190"/>
      <c r="OVD16" s="190"/>
      <c r="OVE16" s="190"/>
      <c r="OVF16" s="190"/>
      <c r="OVG16" s="190"/>
      <c r="OVH16" s="193"/>
      <c r="OVI16" s="804"/>
      <c r="OVJ16" s="190"/>
      <c r="OVK16" s="190"/>
      <c r="OVL16" s="190"/>
      <c r="OVM16" s="194"/>
      <c r="OVN16" s="470"/>
      <c r="OVO16" s="190"/>
      <c r="OVP16" s="190"/>
      <c r="OVQ16" s="190"/>
      <c r="OVR16" s="190"/>
      <c r="OVS16" s="190"/>
      <c r="OVT16" s="190"/>
      <c r="OVU16" s="190"/>
      <c r="OVV16" s="190"/>
      <c r="OVW16" s="190"/>
      <c r="OVX16" s="193"/>
      <c r="OVY16" s="804"/>
      <c r="OVZ16" s="190"/>
      <c r="OWA16" s="190"/>
      <c r="OWB16" s="190"/>
      <c r="OWC16" s="194"/>
      <c r="OWD16" s="470"/>
      <c r="OWE16" s="190"/>
      <c r="OWF16" s="190"/>
      <c r="OWG16" s="190"/>
      <c r="OWH16" s="190"/>
      <c r="OWI16" s="190"/>
      <c r="OWJ16" s="190"/>
      <c r="OWK16" s="190"/>
      <c r="OWL16" s="190"/>
      <c r="OWM16" s="190"/>
      <c r="OWN16" s="193"/>
      <c r="OWO16" s="804"/>
      <c r="OWP16" s="190"/>
      <c r="OWQ16" s="190"/>
      <c r="OWR16" s="190"/>
      <c r="OWS16" s="194"/>
      <c r="OWT16" s="470"/>
      <c r="OWU16" s="190"/>
      <c r="OWV16" s="190"/>
      <c r="OWW16" s="190"/>
      <c r="OWX16" s="190"/>
      <c r="OWY16" s="190"/>
      <c r="OWZ16" s="190"/>
      <c r="OXA16" s="190"/>
      <c r="OXB16" s="190"/>
      <c r="OXC16" s="190"/>
      <c r="OXD16" s="193"/>
      <c r="OXE16" s="804"/>
      <c r="OXF16" s="190"/>
      <c r="OXG16" s="190"/>
      <c r="OXH16" s="190"/>
      <c r="OXI16" s="194"/>
      <c r="OXJ16" s="470"/>
      <c r="OXK16" s="190"/>
      <c r="OXL16" s="190"/>
      <c r="OXM16" s="190"/>
      <c r="OXN16" s="190"/>
      <c r="OXO16" s="190"/>
      <c r="OXP16" s="190"/>
      <c r="OXQ16" s="190"/>
      <c r="OXR16" s="190"/>
      <c r="OXS16" s="190"/>
      <c r="OXT16" s="193"/>
      <c r="OXU16" s="804"/>
      <c r="OXV16" s="190"/>
      <c r="OXW16" s="190"/>
      <c r="OXX16" s="190"/>
      <c r="OXY16" s="194"/>
      <c r="OXZ16" s="470"/>
      <c r="OYA16" s="190"/>
      <c r="OYB16" s="190"/>
      <c r="OYC16" s="190"/>
      <c r="OYD16" s="190"/>
      <c r="OYE16" s="190"/>
      <c r="OYF16" s="190"/>
      <c r="OYG16" s="190"/>
      <c r="OYH16" s="190"/>
      <c r="OYI16" s="190"/>
      <c r="OYJ16" s="193"/>
      <c r="OYK16" s="804"/>
      <c r="OYL16" s="190"/>
      <c r="OYM16" s="190"/>
      <c r="OYN16" s="190"/>
      <c r="OYO16" s="194"/>
      <c r="OYP16" s="470"/>
      <c r="OYQ16" s="190"/>
      <c r="OYR16" s="190"/>
      <c r="OYS16" s="190"/>
      <c r="OYT16" s="190"/>
      <c r="OYU16" s="190"/>
      <c r="OYV16" s="190"/>
      <c r="OYW16" s="190"/>
      <c r="OYX16" s="190"/>
      <c r="OYY16" s="190"/>
      <c r="OYZ16" s="193"/>
      <c r="OZA16" s="804"/>
      <c r="OZB16" s="190"/>
      <c r="OZC16" s="190"/>
      <c r="OZD16" s="190"/>
      <c r="OZE16" s="194"/>
      <c r="OZF16" s="470"/>
      <c r="OZG16" s="190"/>
      <c r="OZH16" s="190"/>
      <c r="OZI16" s="190"/>
      <c r="OZJ16" s="190"/>
      <c r="OZK16" s="190"/>
      <c r="OZL16" s="190"/>
      <c r="OZM16" s="190"/>
      <c r="OZN16" s="190"/>
      <c r="OZO16" s="190"/>
      <c r="OZP16" s="193"/>
      <c r="OZQ16" s="804"/>
      <c r="OZR16" s="190"/>
      <c r="OZS16" s="190"/>
      <c r="OZT16" s="190"/>
      <c r="OZU16" s="194"/>
      <c r="OZV16" s="470"/>
      <c r="OZW16" s="190"/>
      <c r="OZX16" s="190"/>
      <c r="OZY16" s="190"/>
      <c r="OZZ16" s="190"/>
      <c r="PAA16" s="190"/>
      <c r="PAB16" s="190"/>
      <c r="PAC16" s="190"/>
      <c r="PAD16" s="190"/>
      <c r="PAE16" s="190"/>
      <c r="PAF16" s="193"/>
      <c r="PAG16" s="804"/>
      <c r="PAH16" s="190"/>
      <c r="PAI16" s="190"/>
      <c r="PAJ16" s="190"/>
      <c r="PAK16" s="194"/>
      <c r="PAL16" s="470"/>
      <c r="PAM16" s="190"/>
      <c r="PAN16" s="190"/>
      <c r="PAO16" s="190"/>
      <c r="PAP16" s="190"/>
      <c r="PAQ16" s="190"/>
      <c r="PAR16" s="190"/>
      <c r="PAS16" s="190"/>
      <c r="PAT16" s="190"/>
      <c r="PAU16" s="190"/>
      <c r="PAV16" s="193"/>
      <c r="PAW16" s="804"/>
      <c r="PAX16" s="190"/>
      <c r="PAY16" s="190"/>
      <c r="PAZ16" s="190"/>
      <c r="PBA16" s="194"/>
      <c r="PBB16" s="470"/>
      <c r="PBC16" s="190"/>
      <c r="PBD16" s="190"/>
      <c r="PBE16" s="190"/>
      <c r="PBF16" s="190"/>
      <c r="PBG16" s="190"/>
      <c r="PBH16" s="190"/>
      <c r="PBI16" s="190"/>
      <c r="PBJ16" s="190"/>
      <c r="PBK16" s="190"/>
      <c r="PBL16" s="193"/>
      <c r="PBM16" s="804"/>
      <c r="PBN16" s="190"/>
      <c r="PBO16" s="190"/>
      <c r="PBP16" s="190"/>
      <c r="PBQ16" s="194"/>
      <c r="PBR16" s="470"/>
      <c r="PBS16" s="190"/>
      <c r="PBT16" s="190"/>
      <c r="PBU16" s="190"/>
      <c r="PBV16" s="190"/>
      <c r="PBW16" s="190"/>
      <c r="PBX16" s="190"/>
      <c r="PBY16" s="190"/>
      <c r="PBZ16" s="190"/>
      <c r="PCA16" s="190"/>
      <c r="PCB16" s="193"/>
      <c r="PCC16" s="804"/>
      <c r="PCD16" s="190"/>
      <c r="PCE16" s="190"/>
      <c r="PCF16" s="190"/>
      <c r="PCG16" s="194"/>
      <c r="PCH16" s="470"/>
      <c r="PCI16" s="190"/>
      <c r="PCJ16" s="190"/>
      <c r="PCK16" s="190"/>
      <c r="PCL16" s="190"/>
      <c r="PCM16" s="190"/>
      <c r="PCN16" s="190"/>
      <c r="PCO16" s="190"/>
      <c r="PCP16" s="190"/>
      <c r="PCQ16" s="190"/>
      <c r="PCR16" s="193"/>
      <c r="PCS16" s="804"/>
      <c r="PCT16" s="190"/>
      <c r="PCU16" s="190"/>
      <c r="PCV16" s="190"/>
      <c r="PCW16" s="194"/>
      <c r="PCX16" s="470"/>
      <c r="PCY16" s="190"/>
      <c r="PCZ16" s="190"/>
      <c r="PDA16" s="190"/>
      <c r="PDB16" s="190"/>
      <c r="PDC16" s="190"/>
      <c r="PDD16" s="190"/>
      <c r="PDE16" s="190"/>
      <c r="PDF16" s="190"/>
      <c r="PDG16" s="190"/>
      <c r="PDH16" s="193"/>
      <c r="PDI16" s="804"/>
      <c r="PDJ16" s="190"/>
      <c r="PDK16" s="190"/>
      <c r="PDL16" s="190"/>
      <c r="PDM16" s="194"/>
      <c r="PDN16" s="470"/>
      <c r="PDO16" s="190"/>
      <c r="PDP16" s="190"/>
      <c r="PDQ16" s="190"/>
      <c r="PDR16" s="190"/>
      <c r="PDS16" s="190"/>
      <c r="PDT16" s="190"/>
      <c r="PDU16" s="190"/>
      <c r="PDV16" s="190"/>
      <c r="PDW16" s="190"/>
      <c r="PDX16" s="193"/>
      <c r="PDY16" s="804"/>
      <c r="PDZ16" s="190"/>
      <c r="PEA16" s="190"/>
      <c r="PEB16" s="190"/>
      <c r="PEC16" s="194"/>
      <c r="PED16" s="470"/>
      <c r="PEE16" s="190"/>
      <c r="PEF16" s="190"/>
      <c r="PEG16" s="190"/>
      <c r="PEH16" s="190"/>
      <c r="PEI16" s="190"/>
      <c r="PEJ16" s="190"/>
      <c r="PEK16" s="190"/>
      <c r="PEL16" s="190"/>
      <c r="PEM16" s="190"/>
      <c r="PEN16" s="193"/>
      <c r="PEO16" s="804"/>
      <c r="PEP16" s="190"/>
      <c r="PEQ16" s="190"/>
      <c r="PER16" s="190"/>
      <c r="PES16" s="194"/>
      <c r="PET16" s="470"/>
      <c r="PEU16" s="190"/>
      <c r="PEV16" s="190"/>
      <c r="PEW16" s="190"/>
      <c r="PEX16" s="190"/>
      <c r="PEY16" s="190"/>
      <c r="PEZ16" s="190"/>
      <c r="PFA16" s="190"/>
      <c r="PFB16" s="190"/>
      <c r="PFC16" s="190"/>
      <c r="PFD16" s="193"/>
      <c r="PFE16" s="804"/>
      <c r="PFF16" s="190"/>
      <c r="PFG16" s="190"/>
      <c r="PFH16" s="190"/>
      <c r="PFI16" s="194"/>
      <c r="PFJ16" s="470"/>
      <c r="PFK16" s="190"/>
      <c r="PFL16" s="190"/>
      <c r="PFM16" s="190"/>
      <c r="PFN16" s="190"/>
      <c r="PFO16" s="190"/>
      <c r="PFP16" s="190"/>
      <c r="PFQ16" s="190"/>
      <c r="PFR16" s="190"/>
      <c r="PFS16" s="190"/>
      <c r="PFT16" s="193"/>
      <c r="PFU16" s="804"/>
      <c r="PFV16" s="190"/>
      <c r="PFW16" s="190"/>
      <c r="PFX16" s="190"/>
      <c r="PFY16" s="194"/>
      <c r="PFZ16" s="470"/>
      <c r="PGA16" s="190"/>
      <c r="PGB16" s="190"/>
      <c r="PGC16" s="190"/>
      <c r="PGD16" s="190"/>
      <c r="PGE16" s="190"/>
      <c r="PGF16" s="190"/>
      <c r="PGG16" s="190"/>
      <c r="PGH16" s="190"/>
      <c r="PGI16" s="190"/>
      <c r="PGJ16" s="193"/>
      <c r="PGK16" s="804"/>
      <c r="PGL16" s="190"/>
      <c r="PGM16" s="190"/>
      <c r="PGN16" s="190"/>
      <c r="PGO16" s="194"/>
      <c r="PGP16" s="470"/>
      <c r="PGQ16" s="190"/>
      <c r="PGR16" s="190"/>
      <c r="PGS16" s="190"/>
      <c r="PGT16" s="190"/>
      <c r="PGU16" s="190"/>
      <c r="PGV16" s="190"/>
      <c r="PGW16" s="190"/>
      <c r="PGX16" s="190"/>
      <c r="PGY16" s="190"/>
      <c r="PGZ16" s="193"/>
      <c r="PHA16" s="804"/>
      <c r="PHB16" s="190"/>
      <c r="PHC16" s="190"/>
      <c r="PHD16" s="190"/>
      <c r="PHE16" s="194"/>
      <c r="PHF16" s="470"/>
      <c r="PHG16" s="190"/>
      <c r="PHH16" s="190"/>
      <c r="PHI16" s="190"/>
      <c r="PHJ16" s="190"/>
      <c r="PHK16" s="190"/>
      <c r="PHL16" s="190"/>
      <c r="PHM16" s="190"/>
      <c r="PHN16" s="190"/>
      <c r="PHO16" s="190"/>
      <c r="PHP16" s="193"/>
      <c r="PHQ16" s="804"/>
      <c r="PHR16" s="190"/>
      <c r="PHS16" s="190"/>
      <c r="PHT16" s="190"/>
      <c r="PHU16" s="194"/>
      <c r="PHV16" s="470"/>
      <c r="PHW16" s="190"/>
      <c r="PHX16" s="190"/>
      <c r="PHY16" s="190"/>
      <c r="PHZ16" s="190"/>
      <c r="PIA16" s="190"/>
      <c r="PIB16" s="190"/>
      <c r="PIC16" s="190"/>
      <c r="PID16" s="190"/>
      <c r="PIE16" s="190"/>
      <c r="PIF16" s="193"/>
      <c r="PIG16" s="804"/>
      <c r="PIH16" s="190"/>
      <c r="PII16" s="190"/>
      <c r="PIJ16" s="190"/>
      <c r="PIK16" s="194"/>
      <c r="PIL16" s="470"/>
      <c r="PIM16" s="190"/>
      <c r="PIN16" s="190"/>
      <c r="PIO16" s="190"/>
      <c r="PIP16" s="190"/>
      <c r="PIQ16" s="190"/>
      <c r="PIR16" s="190"/>
      <c r="PIS16" s="190"/>
      <c r="PIT16" s="190"/>
      <c r="PIU16" s="190"/>
      <c r="PIV16" s="193"/>
      <c r="PIW16" s="804"/>
      <c r="PIX16" s="190"/>
      <c r="PIY16" s="190"/>
      <c r="PIZ16" s="190"/>
      <c r="PJA16" s="194"/>
      <c r="PJB16" s="470"/>
      <c r="PJC16" s="190"/>
      <c r="PJD16" s="190"/>
      <c r="PJE16" s="190"/>
      <c r="PJF16" s="190"/>
      <c r="PJG16" s="190"/>
      <c r="PJH16" s="190"/>
      <c r="PJI16" s="190"/>
      <c r="PJJ16" s="190"/>
      <c r="PJK16" s="190"/>
      <c r="PJL16" s="193"/>
      <c r="PJM16" s="804"/>
      <c r="PJN16" s="190"/>
      <c r="PJO16" s="190"/>
      <c r="PJP16" s="190"/>
      <c r="PJQ16" s="194"/>
      <c r="PJR16" s="470"/>
      <c r="PJS16" s="190"/>
      <c r="PJT16" s="190"/>
      <c r="PJU16" s="190"/>
      <c r="PJV16" s="190"/>
      <c r="PJW16" s="190"/>
      <c r="PJX16" s="190"/>
      <c r="PJY16" s="190"/>
      <c r="PJZ16" s="190"/>
      <c r="PKA16" s="190"/>
      <c r="PKB16" s="193"/>
      <c r="PKC16" s="804"/>
      <c r="PKD16" s="190"/>
      <c r="PKE16" s="190"/>
      <c r="PKF16" s="190"/>
      <c r="PKG16" s="194"/>
      <c r="PKH16" s="470"/>
      <c r="PKI16" s="190"/>
      <c r="PKJ16" s="190"/>
      <c r="PKK16" s="190"/>
      <c r="PKL16" s="190"/>
      <c r="PKM16" s="190"/>
      <c r="PKN16" s="190"/>
      <c r="PKO16" s="190"/>
      <c r="PKP16" s="190"/>
      <c r="PKQ16" s="190"/>
      <c r="PKR16" s="193"/>
      <c r="PKS16" s="804"/>
      <c r="PKT16" s="190"/>
      <c r="PKU16" s="190"/>
      <c r="PKV16" s="190"/>
      <c r="PKW16" s="194"/>
      <c r="PKX16" s="470"/>
      <c r="PKY16" s="190"/>
      <c r="PKZ16" s="190"/>
      <c r="PLA16" s="190"/>
      <c r="PLB16" s="190"/>
      <c r="PLC16" s="190"/>
      <c r="PLD16" s="190"/>
      <c r="PLE16" s="190"/>
      <c r="PLF16" s="190"/>
      <c r="PLG16" s="190"/>
      <c r="PLH16" s="193"/>
      <c r="PLI16" s="804"/>
      <c r="PLJ16" s="190"/>
      <c r="PLK16" s="190"/>
      <c r="PLL16" s="190"/>
      <c r="PLM16" s="194"/>
      <c r="PLN16" s="470"/>
      <c r="PLO16" s="190"/>
      <c r="PLP16" s="190"/>
      <c r="PLQ16" s="190"/>
      <c r="PLR16" s="190"/>
      <c r="PLS16" s="190"/>
      <c r="PLT16" s="190"/>
      <c r="PLU16" s="190"/>
      <c r="PLV16" s="190"/>
      <c r="PLW16" s="190"/>
      <c r="PLX16" s="193"/>
      <c r="PLY16" s="804"/>
      <c r="PLZ16" s="190"/>
      <c r="PMA16" s="190"/>
      <c r="PMB16" s="190"/>
      <c r="PMC16" s="194"/>
      <c r="PMD16" s="470"/>
      <c r="PME16" s="190"/>
      <c r="PMF16" s="190"/>
      <c r="PMG16" s="190"/>
      <c r="PMH16" s="190"/>
      <c r="PMI16" s="190"/>
      <c r="PMJ16" s="190"/>
      <c r="PMK16" s="190"/>
      <c r="PML16" s="190"/>
      <c r="PMM16" s="190"/>
      <c r="PMN16" s="193"/>
      <c r="PMO16" s="804"/>
      <c r="PMP16" s="190"/>
      <c r="PMQ16" s="190"/>
      <c r="PMR16" s="190"/>
      <c r="PMS16" s="194"/>
      <c r="PMT16" s="470"/>
      <c r="PMU16" s="190"/>
      <c r="PMV16" s="190"/>
      <c r="PMW16" s="190"/>
      <c r="PMX16" s="190"/>
      <c r="PMY16" s="190"/>
      <c r="PMZ16" s="190"/>
      <c r="PNA16" s="190"/>
      <c r="PNB16" s="190"/>
      <c r="PNC16" s="190"/>
      <c r="PND16" s="193"/>
      <c r="PNE16" s="804"/>
      <c r="PNF16" s="190"/>
      <c r="PNG16" s="190"/>
      <c r="PNH16" s="190"/>
      <c r="PNI16" s="194"/>
      <c r="PNJ16" s="470"/>
      <c r="PNK16" s="190"/>
      <c r="PNL16" s="190"/>
      <c r="PNM16" s="190"/>
      <c r="PNN16" s="190"/>
      <c r="PNO16" s="190"/>
      <c r="PNP16" s="190"/>
      <c r="PNQ16" s="190"/>
      <c r="PNR16" s="190"/>
      <c r="PNS16" s="190"/>
      <c r="PNT16" s="193"/>
      <c r="PNU16" s="804"/>
      <c r="PNV16" s="190"/>
      <c r="PNW16" s="190"/>
      <c r="PNX16" s="190"/>
      <c r="PNY16" s="194"/>
      <c r="PNZ16" s="470"/>
      <c r="POA16" s="190"/>
      <c r="POB16" s="190"/>
      <c r="POC16" s="190"/>
      <c r="POD16" s="190"/>
      <c r="POE16" s="190"/>
      <c r="POF16" s="190"/>
      <c r="POG16" s="190"/>
      <c r="POH16" s="190"/>
      <c r="POI16" s="190"/>
      <c r="POJ16" s="193"/>
      <c r="POK16" s="804"/>
      <c r="POL16" s="190"/>
      <c r="POM16" s="190"/>
      <c r="PON16" s="190"/>
      <c r="POO16" s="194"/>
      <c r="POP16" s="470"/>
      <c r="POQ16" s="190"/>
      <c r="POR16" s="190"/>
      <c r="POS16" s="190"/>
      <c r="POT16" s="190"/>
      <c r="POU16" s="190"/>
      <c r="POV16" s="190"/>
      <c r="POW16" s="190"/>
      <c r="POX16" s="190"/>
      <c r="POY16" s="190"/>
      <c r="POZ16" s="193"/>
      <c r="PPA16" s="804"/>
      <c r="PPB16" s="190"/>
      <c r="PPC16" s="190"/>
      <c r="PPD16" s="190"/>
      <c r="PPE16" s="194"/>
      <c r="PPF16" s="470"/>
      <c r="PPG16" s="190"/>
      <c r="PPH16" s="190"/>
      <c r="PPI16" s="190"/>
      <c r="PPJ16" s="190"/>
      <c r="PPK16" s="190"/>
      <c r="PPL16" s="190"/>
      <c r="PPM16" s="190"/>
      <c r="PPN16" s="190"/>
      <c r="PPO16" s="190"/>
      <c r="PPP16" s="193"/>
      <c r="PPQ16" s="804"/>
      <c r="PPR16" s="190"/>
      <c r="PPS16" s="190"/>
      <c r="PPT16" s="190"/>
      <c r="PPU16" s="194"/>
      <c r="PPV16" s="470"/>
      <c r="PPW16" s="190"/>
      <c r="PPX16" s="190"/>
      <c r="PPY16" s="190"/>
      <c r="PPZ16" s="190"/>
      <c r="PQA16" s="190"/>
      <c r="PQB16" s="190"/>
      <c r="PQC16" s="190"/>
      <c r="PQD16" s="190"/>
      <c r="PQE16" s="190"/>
      <c r="PQF16" s="193"/>
      <c r="PQG16" s="804"/>
      <c r="PQH16" s="190"/>
      <c r="PQI16" s="190"/>
      <c r="PQJ16" s="190"/>
      <c r="PQK16" s="194"/>
      <c r="PQL16" s="470"/>
      <c r="PQM16" s="190"/>
      <c r="PQN16" s="190"/>
      <c r="PQO16" s="190"/>
      <c r="PQP16" s="190"/>
      <c r="PQQ16" s="190"/>
      <c r="PQR16" s="190"/>
      <c r="PQS16" s="190"/>
      <c r="PQT16" s="190"/>
      <c r="PQU16" s="190"/>
      <c r="PQV16" s="193"/>
      <c r="PQW16" s="804"/>
      <c r="PQX16" s="190"/>
      <c r="PQY16" s="190"/>
      <c r="PQZ16" s="190"/>
      <c r="PRA16" s="194"/>
      <c r="PRB16" s="470"/>
      <c r="PRC16" s="190"/>
      <c r="PRD16" s="190"/>
      <c r="PRE16" s="190"/>
      <c r="PRF16" s="190"/>
      <c r="PRG16" s="190"/>
      <c r="PRH16" s="190"/>
      <c r="PRI16" s="190"/>
      <c r="PRJ16" s="190"/>
      <c r="PRK16" s="190"/>
      <c r="PRL16" s="193"/>
      <c r="PRM16" s="804"/>
      <c r="PRN16" s="190"/>
      <c r="PRO16" s="190"/>
      <c r="PRP16" s="190"/>
      <c r="PRQ16" s="194"/>
      <c r="PRR16" s="470"/>
      <c r="PRS16" s="190"/>
      <c r="PRT16" s="190"/>
      <c r="PRU16" s="190"/>
      <c r="PRV16" s="190"/>
      <c r="PRW16" s="190"/>
      <c r="PRX16" s="190"/>
      <c r="PRY16" s="190"/>
      <c r="PRZ16" s="190"/>
      <c r="PSA16" s="190"/>
      <c r="PSB16" s="193"/>
      <c r="PSC16" s="804"/>
      <c r="PSD16" s="190"/>
      <c r="PSE16" s="190"/>
      <c r="PSF16" s="190"/>
      <c r="PSG16" s="194"/>
      <c r="PSH16" s="470"/>
      <c r="PSI16" s="190"/>
      <c r="PSJ16" s="190"/>
      <c r="PSK16" s="190"/>
      <c r="PSL16" s="190"/>
      <c r="PSM16" s="190"/>
      <c r="PSN16" s="190"/>
      <c r="PSO16" s="190"/>
      <c r="PSP16" s="190"/>
      <c r="PSQ16" s="190"/>
      <c r="PSR16" s="193"/>
      <c r="PSS16" s="804"/>
      <c r="PST16" s="190"/>
      <c r="PSU16" s="190"/>
      <c r="PSV16" s="190"/>
      <c r="PSW16" s="194"/>
      <c r="PSX16" s="470"/>
      <c r="PSY16" s="190"/>
      <c r="PSZ16" s="190"/>
      <c r="PTA16" s="190"/>
      <c r="PTB16" s="190"/>
      <c r="PTC16" s="190"/>
      <c r="PTD16" s="190"/>
      <c r="PTE16" s="190"/>
      <c r="PTF16" s="190"/>
      <c r="PTG16" s="190"/>
      <c r="PTH16" s="193"/>
      <c r="PTI16" s="804"/>
      <c r="PTJ16" s="190"/>
      <c r="PTK16" s="190"/>
      <c r="PTL16" s="190"/>
      <c r="PTM16" s="194"/>
      <c r="PTN16" s="470"/>
      <c r="PTO16" s="190"/>
      <c r="PTP16" s="190"/>
      <c r="PTQ16" s="190"/>
      <c r="PTR16" s="190"/>
      <c r="PTS16" s="190"/>
      <c r="PTT16" s="190"/>
      <c r="PTU16" s="190"/>
      <c r="PTV16" s="190"/>
      <c r="PTW16" s="190"/>
      <c r="PTX16" s="193"/>
      <c r="PTY16" s="804"/>
      <c r="PTZ16" s="190"/>
      <c r="PUA16" s="190"/>
      <c r="PUB16" s="190"/>
      <c r="PUC16" s="194"/>
      <c r="PUD16" s="470"/>
      <c r="PUE16" s="190"/>
      <c r="PUF16" s="190"/>
      <c r="PUG16" s="190"/>
      <c r="PUH16" s="190"/>
      <c r="PUI16" s="190"/>
      <c r="PUJ16" s="190"/>
      <c r="PUK16" s="190"/>
      <c r="PUL16" s="190"/>
      <c r="PUM16" s="190"/>
      <c r="PUN16" s="193"/>
      <c r="PUO16" s="804"/>
      <c r="PUP16" s="190"/>
      <c r="PUQ16" s="190"/>
      <c r="PUR16" s="190"/>
      <c r="PUS16" s="194"/>
      <c r="PUT16" s="470"/>
      <c r="PUU16" s="190"/>
      <c r="PUV16" s="190"/>
      <c r="PUW16" s="190"/>
      <c r="PUX16" s="190"/>
      <c r="PUY16" s="190"/>
      <c r="PUZ16" s="190"/>
      <c r="PVA16" s="190"/>
      <c r="PVB16" s="190"/>
      <c r="PVC16" s="190"/>
      <c r="PVD16" s="193"/>
      <c r="PVE16" s="804"/>
      <c r="PVF16" s="190"/>
      <c r="PVG16" s="190"/>
      <c r="PVH16" s="190"/>
      <c r="PVI16" s="194"/>
      <c r="PVJ16" s="470"/>
      <c r="PVK16" s="190"/>
      <c r="PVL16" s="190"/>
      <c r="PVM16" s="190"/>
      <c r="PVN16" s="190"/>
      <c r="PVO16" s="190"/>
      <c r="PVP16" s="190"/>
      <c r="PVQ16" s="190"/>
      <c r="PVR16" s="190"/>
      <c r="PVS16" s="190"/>
      <c r="PVT16" s="193"/>
      <c r="PVU16" s="804"/>
      <c r="PVV16" s="190"/>
      <c r="PVW16" s="190"/>
      <c r="PVX16" s="190"/>
      <c r="PVY16" s="194"/>
      <c r="PVZ16" s="470"/>
      <c r="PWA16" s="190"/>
      <c r="PWB16" s="190"/>
      <c r="PWC16" s="190"/>
      <c r="PWD16" s="190"/>
      <c r="PWE16" s="190"/>
      <c r="PWF16" s="190"/>
      <c r="PWG16" s="190"/>
      <c r="PWH16" s="190"/>
      <c r="PWI16" s="190"/>
      <c r="PWJ16" s="193"/>
      <c r="PWK16" s="804"/>
      <c r="PWL16" s="190"/>
      <c r="PWM16" s="190"/>
      <c r="PWN16" s="190"/>
      <c r="PWO16" s="194"/>
      <c r="PWP16" s="470"/>
      <c r="PWQ16" s="190"/>
      <c r="PWR16" s="190"/>
      <c r="PWS16" s="190"/>
      <c r="PWT16" s="190"/>
      <c r="PWU16" s="190"/>
      <c r="PWV16" s="190"/>
      <c r="PWW16" s="190"/>
      <c r="PWX16" s="190"/>
      <c r="PWY16" s="190"/>
      <c r="PWZ16" s="193"/>
      <c r="PXA16" s="804"/>
      <c r="PXB16" s="190"/>
      <c r="PXC16" s="190"/>
      <c r="PXD16" s="190"/>
      <c r="PXE16" s="194"/>
      <c r="PXF16" s="470"/>
      <c r="PXG16" s="190"/>
      <c r="PXH16" s="190"/>
      <c r="PXI16" s="190"/>
      <c r="PXJ16" s="190"/>
      <c r="PXK16" s="190"/>
      <c r="PXL16" s="190"/>
      <c r="PXM16" s="190"/>
      <c r="PXN16" s="190"/>
      <c r="PXO16" s="190"/>
      <c r="PXP16" s="193"/>
      <c r="PXQ16" s="804"/>
      <c r="PXR16" s="190"/>
      <c r="PXS16" s="190"/>
      <c r="PXT16" s="190"/>
      <c r="PXU16" s="194"/>
      <c r="PXV16" s="470"/>
      <c r="PXW16" s="190"/>
      <c r="PXX16" s="190"/>
      <c r="PXY16" s="190"/>
      <c r="PXZ16" s="190"/>
      <c r="PYA16" s="190"/>
      <c r="PYB16" s="190"/>
      <c r="PYC16" s="190"/>
      <c r="PYD16" s="190"/>
      <c r="PYE16" s="190"/>
      <c r="PYF16" s="193"/>
      <c r="PYG16" s="804"/>
      <c r="PYH16" s="190"/>
      <c r="PYI16" s="190"/>
      <c r="PYJ16" s="190"/>
      <c r="PYK16" s="194"/>
      <c r="PYL16" s="470"/>
      <c r="PYM16" s="190"/>
      <c r="PYN16" s="190"/>
      <c r="PYO16" s="190"/>
      <c r="PYP16" s="190"/>
      <c r="PYQ16" s="190"/>
      <c r="PYR16" s="190"/>
      <c r="PYS16" s="190"/>
      <c r="PYT16" s="190"/>
      <c r="PYU16" s="190"/>
      <c r="PYV16" s="193"/>
      <c r="PYW16" s="804"/>
      <c r="PYX16" s="190"/>
      <c r="PYY16" s="190"/>
      <c r="PYZ16" s="190"/>
      <c r="PZA16" s="194"/>
      <c r="PZB16" s="470"/>
      <c r="PZC16" s="190"/>
      <c r="PZD16" s="190"/>
      <c r="PZE16" s="190"/>
      <c r="PZF16" s="190"/>
      <c r="PZG16" s="190"/>
      <c r="PZH16" s="190"/>
      <c r="PZI16" s="190"/>
      <c r="PZJ16" s="190"/>
      <c r="PZK16" s="190"/>
      <c r="PZL16" s="193"/>
      <c r="PZM16" s="804"/>
      <c r="PZN16" s="190"/>
      <c r="PZO16" s="190"/>
      <c r="PZP16" s="190"/>
      <c r="PZQ16" s="194"/>
      <c r="PZR16" s="470"/>
      <c r="PZS16" s="190"/>
      <c r="PZT16" s="190"/>
      <c r="PZU16" s="190"/>
      <c r="PZV16" s="190"/>
      <c r="PZW16" s="190"/>
      <c r="PZX16" s="190"/>
      <c r="PZY16" s="190"/>
      <c r="PZZ16" s="190"/>
      <c r="QAA16" s="190"/>
      <c r="QAB16" s="193"/>
      <c r="QAC16" s="804"/>
      <c r="QAD16" s="190"/>
      <c r="QAE16" s="190"/>
      <c r="QAF16" s="190"/>
      <c r="QAG16" s="194"/>
      <c r="QAH16" s="470"/>
      <c r="QAI16" s="190"/>
      <c r="QAJ16" s="190"/>
      <c r="QAK16" s="190"/>
      <c r="QAL16" s="190"/>
      <c r="QAM16" s="190"/>
      <c r="QAN16" s="190"/>
      <c r="QAO16" s="190"/>
      <c r="QAP16" s="190"/>
      <c r="QAQ16" s="190"/>
      <c r="QAR16" s="193"/>
      <c r="QAS16" s="804"/>
      <c r="QAT16" s="190"/>
      <c r="QAU16" s="190"/>
      <c r="QAV16" s="190"/>
      <c r="QAW16" s="194"/>
      <c r="QAX16" s="470"/>
      <c r="QAY16" s="190"/>
      <c r="QAZ16" s="190"/>
      <c r="QBA16" s="190"/>
      <c r="QBB16" s="190"/>
      <c r="QBC16" s="190"/>
      <c r="QBD16" s="190"/>
      <c r="QBE16" s="190"/>
      <c r="QBF16" s="190"/>
      <c r="QBG16" s="190"/>
      <c r="QBH16" s="193"/>
      <c r="QBI16" s="804"/>
      <c r="QBJ16" s="190"/>
      <c r="QBK16" s="190"/>
      <c r="QBL16" s="190"/>
      <c r="QBM16" s="194"/>
      <c r="QBN16" s="470"/>
      <c r="QBO16" s="190"/>
      <c r="QBP16" s="190"/>
      <c r="QBQ16" s="190"/>
      <c r="QBR16" s="190"/>
      <c r="QBS16" s="190"/>
      <c r="QBT16" s="190"/>
      <c r="QBU16" s="190"/>
      <c r="QBV16" s="190"/>
      <c r="QBW16" s="190"/>
      <c r="QBX16" s="193"/>
      <c r="QBY16" s="804"/>
      <c r="QBZ16" s="190"/>
      <c r="QCA16" s="190"/>
      <c r="QCB16" s="190"/>
      <c r="QCC16" s="194"/>
      <c r="QCD16" s="470"/>
      <c r="QCE16" s="190"/>
      <c r="QCF16" s="190"/>
      <c r="QCG16" s="190"/>
      <c r="QCH16" s="190"/>
      <c r="QCI16" s="190"/>
      <c r="QCJ16" s="190"/>
      <c r="QCK16" s="190"/>
      <c r="QCL16" s="190"/>
      <c r="QCM16" s="190"/>
      <c r="QCN16" s="193"/>
      <c r="QCO16" s="804"/>
      <c r="QCP16" s="190"/>
      <c r="QCQ16" s="190"/>
      <c r="QCR16" s="190"/>
      <c r="QCS16" s="194"/>
      <c r="QCT16" s="470"/>
      <c r="QCU16" s="190"/>
      <c r="QCV16" s="190"/>
      <c r="QCW16" s="190"/>
      <c r="QCX16" s="190"/>
      <c r="QCY16" s="190"/>
      <c r="QCZ16" s="190"/>
      <c r="QDA16" s="190"/>
      <c r="QDB16" s="190"/>
      <c r="QDC16" s="190"/>
      <c r="QDD16" s="193"/>
      <c r="QDE16" s="804"/>
      <c r="QDF16" s="190"/>
      <c r="QDG16" s="190"/>
      <c r="QDH16" s="190"/>
      <c r="QDI16" s="194"/>
      <c r="QDJ16" s="470"/>
      <c r="QDK16" s="190"/>
      <c r="QDL16" s="190"/>
      <c r="QDM16" s="190"/>
      <c r="QDN16" s="190"/>
      <c r="QDO16" s="190"/>
      <c r="QDP16" s="190"/>
      <c r="QDQ16" s="190"/>
      <c r="QDR16" s="190"/>
      <c r="QDS16" s="190"/>
      <c r="QDT16" s="193"/>
      <c r="QDU16" s="804"/>
      <c r="QDV16" s="190"/>
      <c r="QDW16" s="190"/>
      <c r="QDX16" s="190"/>
      <c r="QDY16" s="194"/>
      <c r="QDZ16" s="470"/>
      <c r="QEA16" s="190"/>
      <c r="QEB16" s="190"/>
      <c r="QEC16" s="190"/>
      <c r="QED16" s="190"/>
      <c r="QEE16" s="190"/>
      <c r="QEF16" s="190"/>
      <c r="QEG16" s="190"/>
      <c r="QEH16" s="190"/>
      <c r="QEI16" s="190"/>
      <c r="QEJ16" s="193"/>
      <c r="QEK16" s="804"/>
      <c r="QEL16" s="190"/>
      <c r="QEM16" s="190"/>
      <c r="QEN16" s="190"/>
      <c r="QEO16" s="194"/>
      <c r="QEP16" s="470"/>
      <c r="QEQ16" s="190"/>
      <c r="QER16" s="190"/>
      <c r="QES16" s="190"/>
      <c r="QET16" s="190"/>
      <c r="QEU16" s="190"/>
      <c r="QEV16" s="190"/>
      <c r="QEW16" s="190"/>
      <c r="QEX16" s="190"/>
      <c r="QEY16" s="190"/>
      <c r="QEZ16" s="193"/>
      <c r="QFA16" s="804"/>
      <c r="QFB16" s="190"/>
      <c r="QFC16" s="190"/>
      <c r="QFD16" s="190"/>
      <c r="QFE16" s="194"/>
      <c r="QFF16" s="470"/>
      <c r="QFG16" s="190"/>
      <c r="QFH16" s="190"/>
      <c r="QFI16" s="190"/>
      <c r="QFJ16" s="190"/>
      <c r="QFK16" s="190"/>
      <c r="QFL16" s="190"/>
      <c r="QFM16" s="190"/>
      <c r="QFN16" s="190"/>
      <c r="QFO16" s="190"/>
      <c r="QFP16" s="193"/>
      <c r="QFQ16" s="804"/>
      <c r="QFR16" s="190"/>
      <c r="QFS16" s="190"/>
      <c r="QFT16" s="190"/>
      <c r="QFU16" s="194"/>
      <c r="QFV16" s="470"/>
      <c r="QFW16" s="190"/>
      <c r="QFX16" s="190"/>
      <c r="QFY16" s="190"/>
      <c r="QFZ16" s="190"/>
      <c r="QGA16" s="190"/>
      <c r="QGB16" s="190"/>
      <c r="QGC16" s="190"/>
      <c r="QGD16" s="190"/>
      <c r="QGE16" s="190"/>
      <c r="QGF16" s="193"/>
      <c r="QGG16" s="804"/>
      <c r="QGH16" s="190"/>
      <c r="QGI16" s="190"/>
      <c r="QGJ16" s="190"/>
      <c r="QGK16" s="194"/>
      <c r="QGL16" s="470"/>
      <c r="QGM16" s="190"/>
      <c r="QGN16" s="190"/>
      <c r="QGO16" s="190"/>
      <c r="QGP16" s="190"/>
      <c r="QGQ16" s="190"/>
      <c r="QGR16" s="190"/>
      <c r="QGS16" s="190"/>
      <c r="QGT16" s="190"/>
      <c r="QGU16" s="190"/>
      <c r="QGV16" s="193"/>
      <c r="QGW16" s="804"/>
      <c r="QGX16" s="190"/>
      <c r="QGY16" s="190"/>
      <c r="QGZ16" s="190"/>
      <c r="QHA16" s="194"/>
      <c r="QHB16" s="470"/>
      <c r="QHC16" s="190"/>
      <c r="QHD16" s="190"/>
      <c r="QHE16" s="190"/>
      <c r="QHF16" s="190"/>
      <c r="QHG16" s="190"/>
      <c r="QHH16" s="190"/>
      <c r="QHI16" s="190"/>
      <c r="QHJ16" s="190"/>
      <c r="QHK16" s="190"/>
      <c r="QHL16" s="193"/>
      <c r="QHM16" s="804"/>
      <c r="QHN16" s="190"/>
      <c r="QHO16" s="190"/>
      <c r="QHP16" s="190"/>
      <c r="QHQ16" s="194"/>
      <c r="QHR16" s="470"/>
      <c r="QHS16" s="190"/>
      <c r="QHT16" s="190"/>
      <c r="QHU16" s="190"/>
      <c r="QHV16" s="190"/>
      <c r="QHW16" s="190"/>
      <c r="QHX16" s="190"/>
      <c r="QHY16" s="190"/>
      <c r="QHZ16" s="190"/>
      <c r="QIA16" s="190"/>
      <c r="QIB16" s="193"/>
      <c r="QIC16" s="804"/>
      <c r="QID16" s="190"/>
      <c r="QIE16" s="190"/>
      <c r="QIF16" s="190"/>
      <c r="QIG16" s="194"/>
      <c r="QIH16" s="470"/>
      <c r="QII16" s="190"/>
      <c r="QIJ16" s="190"/>
      <c r="QIK16" s="190"/>
      <c r="QIL16" s="190"/>
      <c r="QIM16" s="190"/>
      <c r="QIN16" s="190"/>
      <c r="QIO16" s="190"/>
      <c r="QIP16" s="190"/>
      <c r="QIQ16" s="190"/>
      <c r="QIR16" s="193"/>
      <c r="QIS16" s="804"/>
      <c r="QIT16" s="190"/>
      <c r="QIU16" s="190"/>
      <c r="QIV16" s="190"/>
      <c r="QIW16" s="194"/>
      <c r="QIX16" s="470"/>
      <c r="QIY16" s="190"/>
      <c r="QIZ16" s="190"/>
      <c r="QJA16" s="190"/>
      <c r="QJB16" s="190"/>
      <c r="QJC16" s="190"/>
      <c r="QJD16" s="190"/>
      <c r="QJE16" s="190"/>
      <c r="QJF16" s="190"/>
      <c r="QJG16" s="190"/>
      <c r="QJH16" s="193"/>
      <c r="QJI16" s="804"/>
      <c r="QJJ16" s="190"/>
      <c r="QJK16" s="190"/>
      <c r="QJL16" s="190"/>
      <c r="QJM16" s="194"/>
      <c r="QJN16" s="470"/>
      <c r="QJO16" s="190"/>
      <c r="QJP16" s="190"/>
      <c r="QJQ16" s="190"/>
      <c r="QJR16" s="190"/>
      <c r="QJS16" s="190"/>
      <c r="QJT16" s="190"/>
      <c r="QJU16" s="190"/>
      <c r="QJV16" s="190"/>
      <c r="QJW16" s="190"/>
      <c r="QJX16" s="193"/>
      <c r="QJY16" s="804"/>
      <c r="QJZ16" s="190"/>
      <c r="QKA16" s="190"/>
      <c r="QKB16" s="190"/>
      <c r="QKC16" s="194"/>
      <c r="QKD16" s="470"/>
      <c r="QKE16" s="190"/>
      <c r="QKF16" s="190"/>
      <c r="QKG16" s="190"/>
      <c r="QKH16" s="190"/>
      <c r="QKI16" s="190"/>
      <c r="QKJ16" s="190"/>
      <c r="QKK16" s="190"/>
      <c r="QKL16" s="190"/>
      <c r="QKM16" s="190"/>
      <c r="QKN16" s="193"/>
      <c r="QKO16" s="804"/>
      <c r="QKP16" s="190"/>
      <c r="QKQ16" s="190"/>
    </row>
    <row r="17" spans="1:18" x14ac:dyDescent="0.2">
      <c r="A17" s="671"/>
      <c r="B17" s="144" t="s">
        <v>341</v>
      </c>
      <c r="C17" s="144" t="s">
        <v>342</v>
      </c>
      <c r="D17" s="144" t="s">
        <v>419</v>
      </c>
      <c r="E17" s="145" t="s">
        <v>58</v>
      </c>
      <c r="F17" s="414" t="s">
        <v>227</v>
      </c>
      <c r="G17" s="91"/>
      <c r="H17" s="91"/>
      <c r="I17" s="91">
        <v>0</v>
      </c>
      <c r="J17" s="91"/>
      <c r="K17" s="91"/>
      <c r="L17" s="91"/>
      <c r="M17" s="91"/>
      <c r="N17" s="91"/>
      <c r="O17" s="91">
        <f>SUM(G17:N17)</f>
        <v>0</v>
      </c>
      <c r="P17" s="100"/>
      <c r="Q17" s="100"/>
      <c r="R17" s="793"/>
    </row>
    <row r="18" spans="1:18" s="105" customFormat="1" x14ac:dyDescent="0.2">
      <c r="A18" s="679"/>
      <c r="B18" s="92"/>
      <c r="C18" s="92"/>
      <c r="D18" s="92"/>
      <c r="E18" s="92"/>
      <c r="F18" s="92"/>
      <c r="G18" s="164"/>
      <c r="H18" s="164"/>
      <c r="I18" s="164"/>
      <c r="J18" s="164"/>
      <c r="K18" s="164"/>
      <c r="L18" s="164"/>
      <c r="M18" s="164"/>
      <c r="N18" s="164"/>
      <c r="O18" s="146"/>
      <c r="P18" s="314"/>
      <c r="Q18" s="314"/>
      <c r="R18" s="772"/>
    </row>
    <row r="19" spans="1:18" x14ac:dyDescent="0.2">
      <c r="A19" s="782">
        <v>1</v>
      </c>
      <c r="B19" s="104" t="s">
        <v>179</v>
      </c>
      <c r="C19" s="104" t="s">
        <v>235</v>
      </c>
      <c r="D19" s="104" t="s">
        <v>433</v>
      </c>
      <c r="E19" s="99" t="s">
        <v>17</v>
      </c>
      <c r="F19" s="528" t="s">
        <v>240</v>
      </c>
      <c r="G19" s="529">
        <v>400</v>
      </c>
      <c r="H19" s="104"/>
      <c r="I19" s="530">
        <v>200</v>
      </c>
      <c r="J19" s="104"/>
      <c r="K19" s="104"/>
      <c r="L19" s="104"/>
      <c r="M19" s="104"/>
      <c r="N19" s="784">
        <v>400</v>
      </c>
      <c r="O19" s="91">
        <f>SUM(G19:N19)</f>
        <v>1000</v>
      </c>
      <c r="P19" s="95"/>
      <c r="Q19" s="95" t="s">
        <v>1529</v>
      </c>
      <c r="R19" s="794" t="s">
        <v>964</v>
      </c>
    </row>
    <row r="20" spans="1:18" x14ac:dyDescent="0.2">
      <c r="A20" s="671">
        <v>2</v>
      </c>
      <c r="B20" s="269" t="s">
        <v>249</v>
      </c>
      <c r="C20" s="269" t="s">
        <v>239</v>
      </c>
      <c r="D20" s="269" t="s">
        <v>408</v>
      </c>
      <c r="E20" s="299" t="s">
        <v>17</v>
      </c>
      <c r="F20" s="326" t="s">
        <v>240</v>
      </c>
      <c r="G20" s="320"/>
      <c r="H20" s="300"/>
      <c r="I20" s="300">
        <v>400</v>
      </c>
      <c r="J20" s="300"/>
      <c r="K20" s="301"/>
      <c r="L20" s="301"/>
      <c r="M20" s="301"/>
      <c r="N20" s="530">
        <f>325/2</f>
        <v>162.5</v>
      </c>
      <c r="O20" s="91">
        <f>SUM(G20:N20)</f>
        <v>562.5</v>
      </c>
      <c r="P20" s="179"/>
      <c r="Q20" s="744" t="s">
        <v>1528</v>
      </c>
      <c r="R20" s="520" t="s">
        <v>288</v>
      </c>
    </row>
    <row r="21" spans="1:18" x14ac:dyDescent="0.2">
      <c r="A21" s="785">
        <v>3</v>
      </c>
      <c r="B21" s="144" t="s">
        <v>343</v>
      </c>
      <c r="C21" s="144" t="s">
        <v>187</v>
      </c>
      <c r="D21" s="144" t="s">
        <v>406</v>
      </c>
      <c r="E21" s="145" t="s">
        <v>295</v>
      </c>
      <c r="F21" s="144">
        <v>-52</v>
      </c>
      <c r="G21" s="106"/>
      <c r="H21" s="100"/>
      <c r="I21" s="100">
        <v>0</v>
      </c>
      <c r="J21" s="100"/>
      <c r="K21" s="168"/>
      <c r="L21" s="301"/>
      <c r="M21" s="301"/>
      <c r="N21" s="301">
        <v>400</v>
      </c>
      <c r="O21" s="91">
        <f>SUM(G21:N21)</f>
        <v>400</v>
      </c>
      <c r="P21" s="215"/>
      <c r="Q21" s="748" t="s">
        <v>1506</v>
      </c>
      <c r="R21" s="690" t="s">
        <v>962</v>
      </c>
    </row>
    <row r="22" spans="1:18" s="105" customFormat="1" x14ac:dyDescent="0.2">
      <c r="A22" s="672"/>
      <c r="B22" s="91" t="s">
        <v>938</v>
      </c>
      <c r="C22" s="91" t="s">
        <v>939</v>
      </c>
      <c r="D22" s="91" t="s">
        <v>960</v>
      </c>
      <c r="E22" s="89" t="s">
        <v>907</v>
      </c>
      <c r="F22" s="91">
        <v>-52</v>
      </c>
      <c r="G22" s="106"/>
      <c r="H22" s="573"/>
      <c r="I22" s="100">
        <v>0</v>
      </c>
      <c r="J22" s="573"/>
      <c r="K22" s="90"/>
      <c r="L22" s="90"/>
      <c r="M22" s="90"/>
      <c r="N22" s="90"/>
      <c r="O22" s="91">
        <f>SUM(G22:N22)</f>
        <v>0</v>
      </c>
      <c r="P22" s="179"/>
      <c r="Q22" s="179"/>
      <c r="R22" s="795"/>
    </row>
    <row r="23" spans="1:18" s="105" customFormat="1" x14ac:dyDescent="0.2">
      <c r="A23" s="674"/>
      <c r="B23" s="417" t="s">
        <v>133</v>
      </c>
      <c r="C23" s="417" t="s">
        <v>731</v>
      </c>
      <c r="D23" s="419" t="s">
        <v>638</v>
      </c>
      <c r="E23" s="418" t="s">
        <v>58</v>
      </c>
      <c r="F23" s="419">
        <v>-48</v>
      </c>
      <c r="G23" s="420"/>
      <c r="H23" s="430"/>
      <c r="I23" s="430"/>
      <c r="J23" s="430"/>
      <c r="K23" s="783"/>
      <c r="L23" s="783"/>
      <c r="M23" s="737"/>
      <c r="N23" s="90">
        <v>0</v>
      </c>
      <c r="O23" s="91">
        <f>SUM(G23:N23)</f>
        <v>0</v>
      </c>
      <c r="P23" s="179"/>
      <c r="Q23" s="179"/>
      <c r="R23" s="796"/>
    </row>
    <row r="24" spans="1:18" x14ac:dyDescent="0.2">
      <c r="A24" s="678"/>
      <c r="B24" s="92"/>
      <c r="C24" s="92"/>
      <c r="D24" s="92"/>
      <c r="E24" s="92"/>
      <c r="F24" s="92"/>
      <c r="G24" s="164"/>
      <c r="H24" s="164"/>
      <c r="I24" s="164"/>
      <c r="J24" s="164"/>
      <c r="K24" s="164"/>
      <c r="L24" s="164"/>
      <c r="M24" s="164"/>
      <c r="N24" s="164"/>
      <c r="O24" s="146"/>
      <c r="P24" s="314"/>
      <c r="Q24" s="314"/>
      <c r="R24" s="797"/>
    </row>
    <row r="25" spans="1:18" x14ac:dyDescent="0.2">
      <c r="A25" s="782">
        <v>1</v>
      </c>
      <c r="B25" s="104" t="s">
        <v>700</v>
      </c>
      <c r="C25" s="104" t="s">
        <v>701</v>
      </c>
      <c r="D25" s="104" t="s">
        <v>510</v>
      </c>
      <c r="E25" s="99" t="s">
        <v>164</v>
      </c>
      <c r="F25" s="104">
        <v>-57</v>
      </c>
      <c r="G25" s="104">
        <v>325</v>
      </c>
      <c r="H25" s="174"/>
      <c r="I25" s="104">
        <v>200</v>
      </c>
      <c r="J25" s="104"/>
      <c r="K25" s="104"/>
      <c r="L25" s="104"/>
      <c r="M25" s="104"/>
      <c r="N25" s="530">
        <f>400/2</f>
        <v>200</v>
      </c>
      <c r="O25" s="91">
        <f t="shared" ref="O25:O31" si="0">SUM(G25:N25)</f>
        <v>725</v>
      </c>
      <c r="P25" s="215"/>
      <c r="Q25" s="748" t="s">
        <v>1506</v>
      </c>
      <c r="R25" s="773" t="s">
        <v>966</v>
      </c>
    </row>
    <row r="26" spans="1:18" x14ac:dyDescent="0.2">
      <c r="A26" s="782">
        <v>2</v>
      </c>
      <c r="B26" s="91" t="s">
        <v>217</v>
      </c>
      <c r="C26" s="91" t="s">
        <v>265</v>
      </c>
      <c r="D26" s="91" t="s">
        <v>414</v>
      </c>
      <c r="E26" s="89" t="s">
        <v>19</v>
      </c>
      <c r="F26" s="91">
        <v>-57</v>
      </c>
      <c r="G26" s="106"/>
      <c r="H26" s="100"/>
      <c r="I26" s="100">
        <v>250</v>
      </c>
      <c r="J26" s="100"/>
      <c r="K26" s="90"/>
      <c r="L26" s="90"/>
      <c r="M26" s="90"/>
      <c r="N26" s="721">
        <v>325</v>
      </c>
      <c r="O26" s="91">
        <f t="shared" si="0"/>
        <v>575</v>
      </c>
      <c r="P26" s="748" t="s">
        <v>1551</v>
      </c>
      <c r="Q26" s="748" t="s">
        <v>1506</v>
      </c>
      <c r="R26" s="773" t="s">
        <v>963</v>
      </c>
    </row>
    <row r="27" spans="1:18" x14ac:dyDescent="0.2">
      <c r="A27" s="782">
        <v>3</v>
      </c>
      <c r="B27" s="91" t="s">
        <v>284</v>
      </c>
      <c r="C27" s="91" t="s">
        <v>228</v>
      </c>
      <c r="D27" s="91" t="s">
        <v>433</v>
      </c>
      <c r="E27" s="89" t="s">
        <v>285</v>
      </c>
      <c r="F27" s="91">
        <v>-57</v>
      </c>
      <c r="G27" s="91">
        <v>0</v>
      </c>
      <c r="H27" s="91"/>
      <c r="I27" s="91">
        <v>0</v>
      </c>
      <c r="J27" s="91"/>
      <c r="K27" s="91"/>
      <c r="L27" s="91"/>
      <c r="M27" s="91"/>
      <c r="N27" s="91">
        <v>400</v>
      </c>
      <c r="O27" s="91">
        <f t="shared" si="0"/>
        <v>400</v>
      </c>
      <c r="P27" s="748" t="s">
        <v>1551</v>
      </c>
      <c r="Q27" s="748" t="s">
        <v>1506</v>
      </c>
      <c r="R27" s="690" t="s">
        <v>962</v>
      </c>
    </row>
    <row r="28" spans="1:18" x14ac:dyDescent="0.2">
      <c r="A28" s="782">
        <v>4</v>
      </c>
      <c r="B28" s="184" t="s">
        <v>124</v>
      </c>
      <c r="C28" s="184" t="s">
        <v>127</v>
      </c>
      <c r="D28" s="184" t="s">
        <v>434</v>
      </c>
      <c r="E28" s="381" t="s">
        <v>58</v>
      </c>
      <c r="F28" s="184">
        <v>-57</v>
      </c>
      <c r="G28" s="786">
        <v>0</v>
      </c>
      <c r="H28" s="786"/>
      <c r="I28" s="787">
        <v>0</v>
      </c>
      <c r="J28" s="786"/>
      <c r="K28" s="788"/>
      <c r="L28" s="107"/>
      <c r="M28" s="107"/>
      <c r="N28" s="104">
        <v>325</v>
      </c>
      <c r="O28" s="91">
        <f t="shared" si="0"/>
        <v>325</v>
      </c>
      <c r="P28" s="215"/>
      <c r="Q28" s="748" t="s">
        <v>1506</v>
      </c>
      <c r="R28" s="773" t="s">
        <v>962</v>
      </c>
    </row>
    <row r="29" spans="1:18" x14ac:dyDescent="0.2">
      <c r="A29" s="671"/>
      <c r="B29" s="91" t="s">
        <v>491</v>
      </c>
      <c r="C29" s="91" t="s">
        <v>633</v>
      </c>
      <c r="D29" s="91" t="s">
        <v>634</v>
      </c>
      <c r="E29" s="89" t="s">
        <v>74</v>
      </c>
      <c r="F29" s="91">
        <v>-57</v>
      </c>
      <c r="G29" s="106"/>
      <c r="H29" s="106"/>
      <c r="I29" s="106">
        <v>0</v>
      </c>
      <c r="J29" s="576"/>
      <c r="K29" s="573" t="s">
        <v>1303</v>
      </c>
      <c r="L29" s="91"/>
      <c r="M29" s="91"/>
      <c r="N29" s="91">
        <v>0</v>
      </c>
      <c r="O29" s="91">
        <f t="shared" si="0"/>
        <v>0</v>
      </c>
      <c r="P29" s="179"/>
      <c r="Q29" s="179"/>
      <c r="R29" s="690"/>
    </row>
    <row r="30" spans="1:18" x14ac:dyDescent="0.2">
      <c r="A30" s="671"/>
      <c r="B30" s="144" t="s">
        <v>25</v>
      </c>
      <c r="C30" s="144" t="s">
        <v>264</v>
      </c>
      <c r="D30" s="144" t="s">
        <v>405</v>
      </c>
      <c r="E30" s="145" t="s">
        <v>303</v>
      </c>
      <c r="F30" s="144">
        <v>-57</v>
      </c>
      <c r="G30" s="106"/>
      <c r="H30" s="100"/>
      <c r="I30" s="100">
        <v>0</v>
      </c>
      <c r="J30" s="100"/>
      <c r="K30" s="90"/>
      <c r="L30" s="90"/>
      <c r="M30" s="90"/>
      <c r="N30" s="90"/>
      <c r="O30" s="91">
        <f t="shared" si="0"/>
        <v>0</v>
      </c>
      <c r="P30" s="179"/>
      <c r="Q30" s="179"/>
      <c r="R30" s="690" t="s">
        <v>962</v>
      </c>
    </row>
    <row r="31" spans="1:18" x14ac:dyDescent="0.2">
      <c r="A31" s="680"/>
      <c r="B31" s="419" t="s">
        <v>266</v>
      </c>
      <c r="C31" s="419" t="s">
        <v>267</v>
      </c>
      <c r="D31" s="419" t="s">
        <v>622</v>
      </c>
      <c r="E31" s="428" t="s">
        <v>268</v>
      </c>
      <c r="F31" s="419">
        <v>-57</v>
      </c>
      <c r="G31" s="420">
        <v>0</v>
      </c>
      <c r="H31" s="430"/>
      <c r="I31" s="430"/>
      <c r="J31" s="430"/>
      <c r="K31" s="430"/>
      <c r="L31" s="430"/>
      <c r="M31" s="430"/>
      <c r="N31" s="419"/>
      <c r="O31" s="419">
        <f t="shared" si="0"/>
        <v>0</v>
      </c>
      <c r="P31" s="471"/>
      <c r="Q31" s="471"/>
      <c r="R31" s="774" t="s">
        <v>962</v>
      </c>
    </row>
    <row r="32" spans="1:18" x14ac:dyDescent="0.2">
      <c r="A32" s="678"/>
      <c r="B32" s="92"/>
      <c r="C32" s="92"/>
      <c r="D32" s="92"/>
      <c r="E32" s="92"/>
      <c r="F32" s="92"/>
      <c r="G32" s="164"/>
      <c r="H32" s="164"/>
      <c r="I32" s="164"/>
      <c r="J32" s="164"/>
      <c r="K32" s="164"/>
      <c r="L32" s="164"/>
      <c r="M32" s="164"/>
      <c r="N32" s="164"/>
      <c r="O32" s="146"/>
      <c r="P32" s="314"/>
      <c r="Q32" s="314"/>
      <c r="R32" s="401"/>
    </row>
    <row r="33" spans="1:16384" x14ac:dyDescent="0.2">
      <c r="A33" s="782">
        <v>1</v>
      </c>
      <c r="B33" s="419" t="s">
        <v>298</v>
      </c>
      <c r="C33" s="419" t="s">
        <v>324</v>
      </c>
      <c r="D33" s="419" t="s">
        <v>213</v>
      </c>
      <c r="E33" s="428" t="s">
        <v>58</v>
      </c>
      <c r="F33" s="419">
        <v>-63</v>
      </c>
      <c r="G33" s="419">
        <v>400</v>
      </c>
      <c r="H33" s="574"/>
      <c r="I33" s="91">
        <v>325</v>
      </c>
      <c r="J33" s="91"/>
      <c r="K33" s="91"/>
      <c r="L33" s="91"/>
      <c r="M33" s="91"/>
      <c r="N33" s="421">
        <v>400</v>
      </c>
      <c r="O33" s="91">
        <f t="shared" ref="O33:O43" si="1">SUM(G33:N33)</f>
        <v>1125</v>
      </c>
      <c r="P33" s="179"/>
      <c r="Q33" s="95" t="s">
        <v>1529</v>
      </c>
      <c r="R33" s="773" t="s">
        <v>963</v>
      </c>
    </row>
    <row r="34" spans="1:16384" x14ac:dyDescent="0.2">
      <c r="A34" s="782">
        <v>2</v>
      </c>
      <c r="B34" s="184" t="s">
        <v>191</v>
      </c>
      <c r="C34" s="184" t="s">
        <v>229</v>
      </c>
      <c r="D34" s="184" t="s">
        <v>510</v>
      </c>
      <c r="E34" s="200" t="s">
        <v>183</v>
      </c>
      <c r="F34" s="184">
        <v>-63</v>
      </c>
      <c r="G34" s="184"/>
      <c r="H34" s="184"/>
      <c r="I34" s="184">
        <v>0</v>
      </c>
      <c r="J34" s="184"/>
      <c r="K34" s="790"/>
      <c r="L34" s="184"/>
      <c r="M34" s="184"/>
      <c r="N34" s="184">
        <v>400</v>
      </c>
      <c r="O34" s="91">
        <f t="shared" si="1"/>
        <v>400</v>
      </c>
      <c r="P34" s="215"/>
      <c r="Q34" s="748" t="s">
        <v>1506</v>
      </c>
      <c r="R34" s="690" t="s">
        <v>962</v>
      </c>
    </row>
    <row r="35" spans="1:16384" x14ac:dyDescent="0.2">
      <c r="A35" s="782">
        <v>3</v>
      </c>
      <c r="B35" s="144" t="s">
        <v>275</v>
      </c>
      <c r="C35" s="144" t="s">
        <v>349</v>
      </c>
      <c r="D35" s="144" t="s">
        <v>415</v>
      </c>
      <c r="E35" s="145" t="s">
        <v>17</v>
      </c>
      <c r="F35" s="144">
        <v>-63</v>
      </c>
      <c r="G35" s="106"/>
      <c r="H35" s="90"/>
      <c r="I35" s="100">
        <v>0</v>
      </c>
      <c r="J35" s="100"/>
      <c r="K35" s="90"/>
      <c r="L35" s="90"/>
      <c r="M35" s="90"/>
      <c r="N35" s="90">
        <v>325</v>
      </c>
      <c r="O35" s="91">
        <f t="shared" si="1"/>
        <v>325</v>
      </c>
      <c r="P35" s="215"/>
      <c r="Q35" s="748" t="s">
        <v>1506</v>
      </c>
      <c r="R35" s="690" t="s">
        <v>962</v>
      </c>
    </row>
    <row r="36" spans="1:16384" x14ac:dyDescent="0.2">
      <c r="A36" s="672">
        <v>4</v>
      </c>
      <c r="B36" s="91" t="s">
        <v>283</v>
      </c>
      <c r="C36" s="91" t="s">
        <v>98</v>
      </c>
      <c r="D36" s="91" t="s">
        <v>439</v>
      </c>
      <c r="E36" s="89" t="s">
        <v>183</v>
      </c>
      <c r="F36" s="91">
        <v>-63</v>
      </c>
      <c r="G36" s="106">
        <v>250</v>
      </c>
      <c r="H36" s="106"/>
      <c r="I36" s="106"/>
      <c r="J36" s="106"/>
      <c r="K36" s="106"/>
      <c r="L36" s="106"/>
      <c r="M36" s="106"/>
      <c r="N36" s="106"/>
      <c r="O36" s="91">
        <f t="shared" si="1"/>
        <v>250</v>
      </c>
      <c r="P36" s="179" t="s">
        <v>1508</v>
      </c>
      <c r="Q36" s="179" t="s">
        <v>1508</v>
      </c>
      <c r="R36" s="690"/>
    </row>
    <row r="37" spans="1:16384" x14ac:dyDescent="0.2">
      <c r="A37" s="782">
        <v>5</v>
      </c>
      <c r="B37" s="419" t="s">
        <v>266</v>
      </c>
      <c r="C37" s="419" t="s">
        <v>267</v>
      </c>
      <c r="D37" s="419" t="s">
        <v>622</v>
      </c>
      <c r="E37" s="428" t="s">
        <v>268</v>
      </c>
      <c r="F37" s="419">
        <v>-63</v>
      </c>
      <c r="G37" s="420">
        <v>0</v>
      </c>
      <c r="H37" s="100"/>
      <c r="I37" s="100">
        <v>150</v>
      </c>
      <c r="J37" s="100"/>
      <c r="K37" s="100"/>
      <c r="L37" s="100"/>
      <c r="M37" s="100"/>
      <c r="N37" s="91">
        <v>0</v>
      </c>
      <c r="O37" s="91">
        <f t="shared" si="1"/>
        <v>150</v>
      </c>
      <c r="P37" s="215"/>
      <c r="Q37" s="748" t="s">
        <v>1506</v>
      </c>
      <c r="R37" s="773" t="s">
        <v>962</v>
      </c>
      <c r="S37" s="190"/>
      <c r="T37" s="190"/>
      <c r="U37" s="190"/>
      <c r="V37" s="194"/>
      <c r="W37" s="190"/>
      <c r="X37" s="189"/>
      <c r="Y37" s="189"/>
      <c r="Z37" s="189"/>
      <c r="AA37" s="189"/>
      <c r="AB37" s="190"/>
      <c r="AC37" s="190"/>
      <c r="AD37" s="190"/>
      <c r="AE37" s="190"/>
      <c r="AF37" s="190"/>
      <c r="AG37" s="241"/>
      <c r="AH37" s="806"/>
      <c r="AI37" s="190"/>
      <c r="AJ37" s="190"/>
      <c r="AK37" s="190"/>
      <c r="AL37" s="194"/>
      <c r="AM37" s="190"/>
      <c r="AN37" s="189"/>
      <c r="AO37" s="189"/>
      <c r="AP37" s="189"/>
      <c r="AQ37" s="189"/>
      <c r="AR37" s="190"/>
      <c r="AS37" s="190"/>
      <c r="AT37" s="190"/>
      <c r="AU37" s="190"/>
      <c r="AV37" s="190"/>
      <c r="AW37" s="241"/>
      <c r="AX37" s="806"/>
      <c r="AY37" s="190"/>
      <c r="AZ37" s="190"/>
      <c r="BA37" s="190"/>
      <c r="BB37" s="194"/>
      <c r="BC37" s="190"/>
      <c r="BD37" s="189"/>
      <c r="BE37" s="189"/>
      <c r="BF37" s="189"/>
      <c r="BG37" s="189"/>
      <c r="BH37" s="190"/>
      <c r="BI37" s="190"/>
      <c r="BJ37" s="190"/>
      <c r="BK37" s="190"/>
      <c r="BL37" s="190"/>
      <c r="BM37" s="241"/>
      <c r="BN37" s="806"/>
      <c r="BO37" s="190"/>
      <c r="BP37" s="190"/>
      <c r="BQ37" s="190"/>
      <c r="BR37" s="194"/>
      <c r="BS37" s="190"/>
      <c r="BT37" s="189"/>
      <c r="BU37" s="189"/>
      <c r="BV37" s="189"/>
      <c r="BW37" s="189"/>
      <c r="BX37" s="190"/>
      <c r="BY37" s="190"/>
      <c r="BZ37" s="190"/>
      <c r="CA37" s="190"/>
      <c r="CB37" s="190"/>
      <c r="CC37" s="241"/>
      <c r="CD37" s="806"/>
      <c r="CE37" s="190"/>
      <c r="CF37" s="190"/>
      <c r="CG37" s="190"/>
      <c r="CH37" s="194"/>
      <c r="CI37" s="190"/>
      <c r="CJ37" s="189"/>
      <c r="CK37" s="189"/>
      <c r="CL37" s="189"/>
      <c r="CM37" s="189"/>
      <c r="CN37" s="190"/>
      <c r="CO37" s="190"/>
      <c r="CP37" s="190"/>
      <c r="CQ37" s="190"/>
      <c r="CR37" s="190"/>
      <c r="CS37" s="241"/>
      <c r="CT37" s="806"/>
      <c r="CU37" s="190"/>
      <c r="CV37" s="190"/>
      <c r="CW37" s="190"/>
      <c r="CX37" s="194"/>
      <c r="CY37" s="190"/>
      <c r="CZ37" s="189"/>
      <c r="DA37" s="189"/>
      <c r="DB37" s="189"/>
      <c r="DC37" s="189"/>
      <c r="DD37" s="190"/>
      <c r="DE37" s="190"/>
      <c r="DF37" s="190"/>
      <c r="DG37" s="190"/>
      <c r="DH37" s="190"/>
      <c r="DI37" s="241"/>
      <c r="DJ37" s="806"/>
      <c r="DK37" s="190"/>
      <c r="DL37" s="190"/>
      <c r="DM37" s="190"/>
      <c r="DN37" s="194"/>
      <c r="DO37" s="190"/>
      <c r="DP37" s="189"/>
      <c r="DQ37" s="189"/>
      <c r="DR37" s="189"/>
      <c r="DS37" s="189"/>
      <c r="DT37" s="190"/>
      <c r="DU37" s="190"/>
      <c r="DV37" s="190"/>
      <c r="DW37" s="190"/>
      <c r="DX37" s="190"/>
      <c r="DY37" s="241"/>
      <c r="DZ37" s="806"/>
      <c r="EA37" s="190"/>
      <c r="EB37" s="190"/>
      <c r="EC37" s="190"/>
      <c r="ED37" s="194"/>
      <c r="EE37" s="190"/>
      <c r="EF37" s="189"/>
      <c r="EG37" s="189"/>
      <c r="EH37" s="189"/>
      <c r="EI37" s="189"/>
      <c r="EJ37" s="190"/>
      <c r="EK37" s="190"/>
      <c r="EL37" s="190"/>
      <c r="EM37" s="190"/>
      <c r="EN37" s="190"/>
      <c r="EO37" s="241"/>
      <c r="EP37" s="806"/>
      <c r="EQ37" s="190"/>
      <c r="ER37" s="190"/>
      <c r="ES37" s="190"/>
      <c r="ET37" s="194"/>
      <c r="EU37" s="190"/>
      <c r="EV37" s="189"/>
      <c r="EW37" s="189"/>
      <c r="EX37" s="189"/>
      <c r="EY37" s="189"/>
      <c r="EZ37" s="190"/>
      <c r="FA37" s="190"/>
      <c r="FB37" s="190"/>
      <c r="FC37" s="190"/>
      <c r="FD37" s="190"/>
      <c r="FE37" s="241"/>
      <c r="FF37" s="806"/>
      <c r="FG37" s="190"/>
      <c r="FH37" s="190"/>
      <c r="FI37" s="190"/>
      <c r="FJ37" s="194"/>
      <c r="FK37" s="190"/>
      <c r="FL37" s="189"/>
      <c r="FM37" s="189"/>
      <c r="FN37" s="189"/>
      <c r="FO37" s="189"/>
      <c r="FP37" s="190"/>
      <c r="FQ37" s="190"/>
      <c r="FR37" s="190"/>
      <c r="FS37" s="190"/>
      <c r="FT37" s="190"/>
      <c r="FU37" s="241"/>
      <c r="FV37" s="806"/>
      <c r="FW37" s="190"/>
      <c r="FX37" s="190"/>
      <c r="FY37" s="190"/>
      <c r="FZ37" s="194"/>
      <c r="GA37" s="190"/>
      <c r="GB37" s="189"/>
      <c r="GC37" s="189"/>
      <c r="GD37" s="189"/>
      <c r="GE37" s="189"/>
      <c r="GF37" s="190"/>
      <c r="GG37" s="190"/>
      <c r="GH37" s="190"/>
      <c r="GI37" s="190"/>
      <c r="GJ37" s="190"/>
      <c r="GK37" s="241"/>
      <c r="GL37" s="806"/>
      <c r="GM37" s="190"/>
      <c r="GN37" s="190"/>
      <c r="GO37" s="190"/>
      <c r="GP37" s="194"/>
      <c r="GQ37" s="190"/>
      <c r="GR37" s="189"/>
      <c r="GS37" s="189"/>
      <c r="GT37" s="189"/>
      <c r="GU37" s="189"/>
      <c r="GV37" s="190"/>
      <c r="GW37" s="190"/>
      <c r="GX37" s="190"/>
      <c r="GY37" s="190"/>
      <c r="GZ37" s="190"/>
      <c r="HA37" s="241"/>
      <c r="HB37" s="806"/>
      <c r="HC37" s="190"/>
      <c r="HD37" s="190"/>
      <c r="HE37" s="190"/>
      <c r="HF37" s="194"/>
      <c r="HG37" s="190"/>
      <c r="HH37" s="189"/>
      <c r="HI37" s="189"/>
      <c r="HJ37" s="189"/>
      <c r="HK37" s="189"/>
      <c r="HL37" s="190"/>
      <c r="HM37" s="190"/>
      <c r="HN37" s="190"/>
      <c r="HO37" s="190"/>
      <c r="HP37" s="190"/>
      <c r="HQ37" s="241"/>
      <c r="HR37" s="806"/>
      <c r="HS37" s="190"/>
      <c r="HT37" s="190"/>
      <c r="HU37" s="190"/>
      <c r="HV37" s="194"/>
      <c r="HW37" s="190"/>
      <c r="HX37" s="189"/>
      <c r="HY37" s="189"/>
      <c r="HZ37" s="189"/>
      <c r="IA37" s="189"/>
      <c r="IB37" s="190"/>
      <c r="IC37" s="190"/>
      <c r="ID37" s="190"/>
      <c r="IE37" s="190"/>
      <c r="IF37" s="190"/>
      <c r="IG37" s="241"/>
      <c r="IH37" s="806"/>
      <c r="II37" s="190"/>
      <c r="IJ37" s="190"/>
      <c r="IK37" s="190"/>
      <c r="IL37" s="194"/>
      <c r="IM37" s="190"/>
      <c r="IN37" s="189"/>
      <c r="IO37" s="189"/>
      <c r="IP37" s="189"/>
      <c r="IQ37" s="189"/>
      <c r="IR37" s="190"/>
      <c r="IS37" s="190"/>
      <c r="IT37" s="190"/>
      <c r="IU37" s="190"/>
      <c r="IV37" s="190"/>
      <c r="IW37" s="241"/>
      <c r="IX37" s="806"/>
      <c r="IY37" s="190"/>
      <c r="IZ37" s="190"/>
      <c r="JA37" s="190"/>
      <c r="JB37" s="194"/>
      <c r="JC37" s="190"/>
      <c r="JD37" s="189"/>
      <c r="JE37" s="189"/>
      <c r="JF37" s="189"/>
      <c r="JG37" s="189"/>
      <c r="JH37" s="190"/>
      <c r="JI37" s="190"/>
      <c r="JJ37" s="190"/>
      <c r="JK37" s="190"/>
      <c r="JL37" s="190"/>
      <c r="JM37" s="241"/>
      <c r="JN37" s="806"/>
      <c r="JO37" s="190"/>
      <c r="JP37" s="190"/>
      <c r="JQ37" s="190"/>
      <c r="JR37" s="194"/>
      <c r="JS37" s="190"/>
      <c r="JT37" s="189"/>
      <c r="JU37" s="189"/>
      <c r="JV37" s="189"/>
      <c r="JW37" s="189"/>
      <c r="JX37" s="190"/>
      <c r="JY37" s="190"/>
      <c r="JZ37" s="190"/>
      <c r="KA37" s="190"/>
      <c r="KB37" s="190"/>
      <c r="KC37" s="241"/>
      <c r="KD37" s="806"/>
      <c r="KE37" s="190"/>
      <c r="KF37" s="190"/>
      <c r="KG37" s="190"/>
      <c r="KH37" s="194"/>
      <c r="KI37" s="190"/>
      <c r="KJ37" s="189"/>
      <c r="KK37" s="189"/>
      <c r="KL37" s="189"/>
      <c r="KM37" s="189"/>
      <c r="KN37" s="190"/>
      <c r="KO37" s="190"/>
      <c r="KP37" s="190"/>
      <c r="KQ37" s="190"/>
      <c r="KR37" s="190"/>
      <c r="KS37" s="241"/>
      <c r="KT37" s="806"/>
      <c r="KU37" s="190"/>
      <c r="KV37" s="190"/>
      <c r="KW37" s="190"/>
      <c r="KX37" s="194"/>
      <c r="KY37" s="190"/>
      <c r="KZ37" s="189"/>
      <c r="LA37" s="189"/>
      <c r="LB37" s="189"/>
      <c r="LC37" s="189"/>
      <c r="LD37" s="190"/>
      <c r="LE37" s="190"/>
      <c r="LF37" s="190"/>
      <c r="LG37" s="190"/>
      <c r="LH37" s="190"/>
      <c r="LI37" s="241"/>
      <c r="LJ37" s="806"/>
      <c r="LK37" s="190"/>
      <c r="LL37" s="190"/>
      <c r="LM37" s="190"/>
      <c r="LN37" s="194"/>
      <c r="LO37" s="190"/>
      <c r="LP37" s="189"/>
      <c r="LQ37" s="189"/>
      <c r="LR37" s="189"/>
      <c r="LS37" s="189"/>
      <c r="LT37" s="190"/>
      <c r="LU37" s="190"/>
      <c r="LV37" s="190"/>
      <c r="LW37" s="190"/>
      <c r="LX37" s="190"/>
      <c r="LY37" s="241"/>
      <c r="LZ37" s="806"/>
      <c r="MA37" s="190"/>
      <c r="MB37" s="190"/>
      <c r="MC37" s="190"/>
      <c r="MD37" s="194"/>
      <c r="ME37" s="190"/>
      <c r="MF37" s="189"/>
      <c r="MG37" s="189"/>
      <c r="MH37" s="189"/>
      <c r="MI37" s="189"/>
      <c r="MJ37" s="190"/>
      <c r="MK37" s="190"/>
      <c r="ML37" s="190"/>
      <c r="MM37" s="190"/>
      <c r="MN37" s="190"/>
      <c r="MO37" s="241"/>
      <c r="MP37" s="806"/>
      <c r="MQ37" s="190"/>
      <c r="MR37" s="190"/>
      <c r="MS37" s="190"/>
      <c r="MT37" s="194"/>
      <c r="MU37" s="190"/>
      <c r="MV37" s="189"/>
      <c r="MW37" s="189"/>
      <c r="MX37" s="189"/>
      <c r="MY37" s="189"/>
      <c r="MZ37" s="190"/>
      <c r="NA37" s="190"/>
      <c r="NB37" s="190"/>
      <c r="NC37" s="190"/>
      <c r="ND37" s="190"/>
      <c r="NE37" s="241"/>
      <c r="NF37" s="806"/>
      <c r="NG37" s="190"/>
      <c r="NH37" s="190"/>
      <c r="NI37" s="190"/>
      <c r="NJ37" s="194"/>
      <c r="NK37" s="190"/>
      <c r="NL37" s="189"/>
      <c r="NM37" s="189"/>
      <c r="NN37" s="189"/>
      <c r="NO37" s="189"/>
      <c r="NP37" s="190"/>
      <c r="NQ37" s="190"/>
      <c r="NR37" s="190"/>
      <c r="NS37" s="190"/>
      <c r="NT37" s="190"/>
      <c r="NU37" s="241"/>
      <c r="NV37" s="806"/>
      <c r="NW37" s="190"/>
      <c r="NX37" s="190"/>
      <c r="NY37" s="190"/>
      <c r="NZ37" s="194"/>
      <c r="OA37" s="190"/>
      <c r="OB37" s="189"/>
      <c r="OC37" s="189"/>
      <c r="OD37" s="189"/>
      <c r="OE37" s="189"/>
      <c r="OF37" s="190"/>
      <c r="OG37" s="190"/>
      <c r="OH37" s="190"/>
      <c r="OI37" s="190"/>
      <c r="OJ37" s="190"/>
      <c r="OK37" s="241"/>
      <c r="OL37" s="806"/>
      <c r="OM37" s="190"/>
      <c r="ON37" s="190"/>
      <c r="OO37" s="190"/>
      <c r="OP37" s="194"/>
      <c r="OQ37" s="190"/>
      <c r="OR37" s="189"/>
      <c r="OS37" s="189"/>
      <c r="OT37" s="189"/>
      <c r="OU37" s="189"/>
      <c r="OV37" s="190"/>
      <c r="OW37" s="190"/>
      <c r="OX37" s="190"/>
      <c r="OY37" s="190"/>
      <c r="OZ37" s="190"/>
      <c r="PA37" s="241"/>
      <c r="PB37" s="806"/>
      <c r="PC37" s="190"/>
      <c r="PD37" s="190"/>
      <c r="PE37" s="190"/>
      <c r="PF37" s="194"/>
      <c r="PG37" s="190"/>
      <c r="PH37" s="189"/>
      <c r="PI37" s="189"/>
      <c r="PJ37" s="189"/>
      <c r="PK37" s="189"/>
      <c r="PL37" s="190"/>
      <c r="PM37" s="190"/>
      <c r="PN37" s="190"/>
      <c r="PO37" s="190"/>
      <c r="PP37" s="190"/>
      <c r="PQ37" s="241"/>
      <c r="PR37" s="806"/>
      <c r="PS37" s="190"/>
      <c r="PT37" s="190"/>
      <c r="PU37" s="190"/>
      <c r="PV37" s="194"/>
      <c r="PW37" s="190"/>
      <c r="PX37" s="189"/>
      <c r="PY37" s="189"/>
      <c r="PZ37" s="189"/>
      <c r="QA37" s="189"/>
      <c r="QB37" s="190"/>
      <c r="QC37" s="190"/>
      <c r="QD37" s="190"/>
      <c r="QE37" s="190"/>
      <c r="QF37" s="190"/>
      <c r="QG37" s="241"/>
      <c r="QH37" s="806"/>
      <c r="QI37" s="190"/>
      <c r="QJ37" s="190"/>
      <c r="QK37" s="190"/>
      <c r="QL37" s="194"/>
      <c r="QM37" s="190"/>
      <c r="QN37" s="189"/>
      <c r="QO37" s="189"/>
      <c r="QP37" s="189"/>
      <c r="QQ37" s="189"/>
      <c r="QR37" s="190"/>
      <c r="QS37" s="190"/>
      <c r="QT37" s="190"/>
      <c r="QU37" s="190"/>
      <c r="QV37" s="190"/>
      <c r="QW37" s="241"/>
      <c r="QX37" s="806"/>
      <c r="QY37" s="190"/>
      <c r="QZ37" s="190"/>
      <c r="RA37" s="190"/>
      <c r="RB37" s="194"/>
      <c r="RC37" s="190"/>
      <c r="RD37" s="189"/>
      <c r="RE37" s="189"/>
      <c r="RF37" s="189"/>
      <c r="RG37" s="189"/>
      <c r="RH37" s="190"/>
      <c r="RI37" s="190"/>
      <c r="RJ37" s="190"/>
      <c r="RK37" s="190"/>
      <c r="RL37" s="190"/>
      <c r="RM37" s="241"/>
      <c r="RN37" s="806"/>
      <c r="RO37" s="190"/>
      <c r="RP37" s="190"/>
      <c r="RQ37" s="190"/>
      <c r="RR37" s="194"/>
      <c r="RS37" s="190"/>
      <c r="RT37" s="189"/>
      <c r="RU37" s="189"/>
      <c r="RV37" s="189"/>
      <c r="RW37" s="189"/>
      <c r="RX37" s="190"/>
      <c r="RY37" s="190"/>
      <c r="RZ37" s="190"/>
      <c r="SA37" s="190"/>
      <c r="SB37" s="190"/>
      <c r="SC37" s="241"/>
      <c r="SD37" s="806"/>
      <c r="SE37" s="190"/>
      <c r="SF37" s="190"/>
      <c r="SG37" s="190"/>
      <c r="SH37" s="194"/>
      <c r="SI37" s="190"/>
      <c r="SJ37" s="189"/>
      <c r="SK37" s="189"/>
      <c r="SL37" s="189"/>
      <c r="SM37" s="189"/>
      <c r="SN37" s="190"/>
      <c r="SO37" s="190"/>
      <c r="SP37" s="190"/>
      <c r="SQ37" s="190"/>
      <c r="SR37" s="190"/>
      <c r="SS37" s="241"/>
      <c r="ST37" s="806"/>
      <c r="SU37" s="190"/>
      <c r="SV37" s="190"/>
      <c r="SW37" s="190"/>
      <c r="SX37" s="194"/>
      <c r="SY37" s="190"/>
      <c r="SZ37" s="189"/>
      <c r="TA37" s="189"/>
      <c r="TB37" s="189"/>
      <c r="TC37" s="189"/>
      <c r="TD37" s="190"/>
      <c r="TE37" s="190"/>
      <c r="TF37" s="190"/>
      <c r="TG37" s="190"/>
      <c r="TH37" s="190"/>
      <c r="TI37" s="241"/>
      <c r="TJ37" s="806"/>
      <c r="TK37" s="190"/>
      <c r="TL37" s="190"/>
      <c r="TM37" s="190"/>
      <c r="TN37" s="194"/>
      <c r="TO37" s="190"/>
      <c r="TP37" s="189"/>
      <c r="TQ37" s="189"/>
      <c r="TR37" s="189"/>
      <c r="TS37" s="189"/>
      <c r="TT37" s="190"/>
      <c r="TU37" s="190"/>
      <c r="TV37" s="190"/>
      <c r="TW37" s="190"/>
      <c r="TX37" s="190"/>
      <c r="TY37" s="241"/>
      <c r="TZ37" s="806"/>
      <c r="UA37" s="190"/>
      <c r="UB37" s="190"/>
      <c r="UC37" s="190"/>
      <c r="UD37" s="194"/>
      <c r="UE37" s="190"/>
      <c r="UF37" s="189"/>
      <c r="UG37" s="189"/>
      <c r="UH37" s="189"/>
      <c r="UI37" s="189"/>
      <c r="UJ37" s="190"/>
      <c r="UK37" s="190"/>
      <c r="UL37" s="190"/>
      <c r="UM37" s="190"/>
      <c r="UN37" s="190"/>
      <c r="UO37" s="241"/>
      <c r="UP37" s="806"/>
      <c r="UQ37" s="190"/>
      <c r="UR37" s="190"/>
      <c r="US37" s="190"/>
      <c r="UT37" s="194"/>
      <c r="UU37" s="190"/>
      <c r="UV37" s="189"/>
      <c r="UW37" s="189"/>
      <c r="UX37" s="189"/>
      <c r="UY37" s="189"/>
      <c r="UZ37" s="190"/>
      <c r="VA37" s="190"/>
      <c r="VB37" s="190"/>
      <c r="VC37" s="190"/>
      <c r="VD37" s="190"/>
      <c r="VE37" s="241"/>
      <c r="VF37" s="806"/>
      <c r="VG37" s="190"/>
      <c r="VH37" s="190"/>
      <c r="VI37" s="190"/>
      <c r="VJ37" s="194"/>
      <c r="VK37" s="190"/>
      <c r="VL37" s="189"/>
      <c r="VM37" s="189"/>
      <c r="VN37" s="189"/>
      <c r="VO37" s="189"/>
      <c r="VP37" s="190"/>
      <c r="VQ37" s="190"/>
      <c r="VR37" s="190"/>
      <c r="VS37" s="190"/>
      <c r="VT37" s="190"/>
      <c r="VU37" s="241"/>
      <c r="VV37" s="806"/>
      <c r="VW37" s="190"/>
      <c r="VX37" s="190"/>
      <c r="VY37" s="190"/>
      <c r="VZ37" s="194"/>
      <c r="WA37" s="190"/>
      <c r="WB37" s="189"/>
      <c r="WC37" s="189"/>
      <c r="WD37" s="189"/>
      <c r="WE37" s="189"/>
      <c r="WF37" s="190"/>
      <c r="WG37" s="190"/>
      <c r="WH37" s="190"/>
      <c r="WI37" s="190"/>
      <c r="WJ37" s="190"/>
      <c r="WK37" s="241"/>
      <c r="WL37" s="806"/>
      <c r="WM37" s="190"/>
      <c r="WN37" s="190"/>
      <c r="WO37" s="190"/>
      <c r="WP37" s="194"/>
      <c r="WQ37" s="190"/>
      <c r="WR37" s="189"/>
      <c r="WS37" s="189"/>
      <c r="WT37" s="189"/>
      <c r="WU37" s="189"/>
      <c r="WV37" s="190"/>
      <c r="WW37" s="190"/>
      <c r="WX37" s="190"/>
      <c r="WY37" s="190"/>
      <c r="WZ37" s="190"/>
      <c r="XA37" s="241"/>
      <c r="XB37" s="806"/>
      <c r="XC37" s="190"/>
      <c r="XD37" s="190"/>
      <c r="XE37" s="190"/>
      <c r="XF37" s="194"/>
      <c r="XG37" s="190"/>
      <c r="XH37" s="189"/>
      <c r="XI37" s="189"/>
      <c r="XJ37" s="189"/>
      <c r="XK37" s="189"/>
      <c r="XL37" s="190"/>
      <c r="XM37" s="190"/>
      <c r="XN37" s="190"/>
      <c r="XO37" s="190"/>
      <c r="XP37" s="190"/>
      <c r="XQ37" s="241"/>
      <c r="XR37" s="806"/>
      <c r="XS37" s="190"/>
      <c r="XT37" s="190"/>
      <c r="XU37" s="190"/>
      <c r="XV37" s="194"/>
      <c r="XW37" s="190"/>
      <c r="XX37" s="189"/>
      <c r="XY37" s="189"/>
      <c r="XZ37" s="189"/>
      <c r="YA37" s="189"/>
      <c r="YB37" s="190"/>
      <c r="YC37" s="190"/>
      <c r="YD37" s="190"/>
      <c r="YE37" s="190"/>
      <c r="YF37" s="190"/>
      <c r="YG37" s="241"/>
      <c r="YH37" s="806"/>
      <c r="YI37" s="190"/>
      <c r="YJ37" s="190"/>
      <c r="YK37" s="190"/>
      <c r="YL37" s="194"/>
      <c r="YM37" s="190"/>
      <c r="YN37" s="189"/>
      <c r="YO37" s="189"/>
      <c r="YP37" s="189"/>
      <c r="YQ37" s="189"/>
      <c r="YR37" s="190"/>
      <c r="YS37" s="190"/>
      <c r="YT37" s="190"/>
      <c r="YU37" s="190"/>
      <c r="YV37" s="190"/>
      <c r="YW37" s="241"/>
      <c r="YX37" s="806"/>
      <c r="YY37" s="190"/>
      <c r="YZ37" s="190"/>
      <c r="ZA37" s="190"/>
      <c r="ZB37" s="194"/>
      <c r="ZC37" s="190"/>
      <c r="ZD37" s="189"/>
      <c r="ZE37" s="189"/>
      <c r="ZF37" s="189"/>
      <c r="ZG37" s="189"/>
      <c r="ZH37" s="190"/>
      <c r="ZI37" s="190"/>
      <c r="ZJ37" s="190"/>
      <c r="ZK37" s="190"/>
      <c r="ZL37" s="190"/>
      <c r="ZM37" s="241"/>
      <c r="ZN37" s="806"/>
      <c r="ZO37" s="190"/>
      <c r="ZP37" s="190"/>
      <c r="ZQ37" s="190"/>
      <c r="ZR37" s="194"/>
      <c r="ZS37" s="190"/>
      <c r="ZT37" s="189"/>
      <c r="ZU37" s="189"/>
      <c r="ZV37" s="189"/>
      <c r="ZW37" s="189"/>
      <c r="ZX37" s="190"/>
      <c r="ZY37" s="190"/>
      <c r="ZZ37" s="190"/>
      <c r="AAA37" s="190"/>
      <c r="AAB37" s="190"/>
      <c r="AAC37" s="241"/>
      <c r="AAD37" s="806"/>
      <c r="AAE37" s="190"/>
      <c r="AAF37" s="190"/>
      <c r="AAG37" s="190"/>
      <c r="AAH37" s="194"/>
      <c r="AAI37" s="190"/>
      <c r="AAJ37" s="189"/>
      <c r="AAK37" s="189"/>
      <c r="AAL37" s="189"/>
      <c r="AAM37" s="189"/>
      <c r="AAN37" s="190"/>
      <c r="AAO37" s="190"/>
      <c r="AAP37" s="190"/>
      <c r="AAQ37" s="190"/>
      <c r="AAR37" s="190"/>
      <c r="AAS37" s="241"/>
      <c r="AAT37" s="806"/>
      <c r="AAU37" s="190"/>
      <c r="AAV37" s="190"/>
      <c r="AAW37" s="190"/>
      <c r="AAX37" s="194"/>
      <c r="AAY37" s="190"/>
      <c r="AAZ37" s="189"/>
      <c r="ABA37" s="189"/>
      <c r="ABB37" s="189"/>
      <c r="ABC37" s="189"/>
      <c r="ABD37" s="190"/>
      <c r="ABE37" s="190"/>
      <c r="ABF37" s="190"/>
      <c r="ABG37" s="190"/>
      <c r="ABH37" s="190"/>
      <c r="ABI37" s="241"/>
      <c r="ABJ37" s="806"/>
      <c r="ABK37" s="190"/>
      <c r="ABL37" s="190"/>
      <c r="ABM37" s="190"/>
      <c r="ABN37" s="194"/>
      <c r="ABO37" s="190"/>
      <c r="ABP37" s="189"/>
      <c r="ABQ37" s="189"/>
      <c r="ABR37" s="189"/>
      <c r="ABS37" s="189"/>
      <c r="ABT37" s="190"/>
      <c r="ABU37" s="190"/>
      <c r="ABV37" s="190"/>
      <c r="ABW37" s="190"/>
      <c r="ABX37" s="190"/>
      <c r="ABY37" s="241"/>
      <c r="ABZ37" s="806"/>
      <c r="ACA37" s="190"/>
      <c r="ACB37" s="190"/>
      <c r="ACC37" s="190"/>
      <c r="ACD37" s="194"/>
      <c r="ACE37" s="190"/>
      <c r="ACF37" s="189"/>
      <c r="ACG37" s="189"/>
      <c r="ACH37" s="189"/>
      <c r="ACI37" s="189"/>
      <c r="ACJ37" s="190"/>
      <c r="ACK37" s="190"/>
      <c r="ACL37" s="190"/>
      <c r="ACM37" s="190"/>
      <c r="ACN37" s="190"/>
      <c r="ACO37" s="241"/>
      <c r="ACP37" s="806"/>
      <c r="ACQ37" s="190"/>
      <c r="ACR37" s="190"/>
      <c r="ACS37" s="190"/>
      <c r="ACT37" s="194"/>
      <c r="ACU37" s="190"/>
      <c r="ACV37" s="189"/>
      <c r="ACW37" s="189"/>
      <c r="ACX37" s="189"/>
      <c r="ACY37" s="189"/>
      <c r="ACZ37" s="190"/>
      <c r="ADA37" s="190"/>
      <c r="ADB37" s="190"/>
      <c r="ADC37" s="190"/>
      <c r="ADD37" s="190"/>
      <c r="ADE37" s="241"/>
      <c r="ADF37" s="806"/>
      <c r="ADG37" s="190"/>
      <c r="ADH37" s="190"/>
      <c r="ADI37" s="190"/>
      <c r="ADJ37" s="194"/>
      <c r="ADK37" s="190"/>
      <c r="ADL37" s="189"/>
      <c r="ADM37" s="189"/>
      <c r="ADN37" s="189"/>
      <c r="ADO37" s="189"/>
      <c r="ADP37" s="190"/>
      <c r="ADQ37" s="190"/>
      <c r="ADR37" s="190"/>
      <c r="ADS37" s="190"/>
      <c r="ADT37" s="190"/>
      <c r="ADU37" s="241"/>
      <c r="ADV37" s="806"/>
      <c r="ADW37" s="190"/>
      <c r="ADX37" s="190"/>
      <c r="ADY37" s="190"/>
      <c r="ADZ37" s="194"/>
      <c r="AEA37" s="190"/>
      <c r="AEB37" s="189"/>
      <c r="AEC37" s="189"/>
      <c r="AED37" s="189"/>
      <c r="AEE37" s="189"/>
      <c r="AEF37" s="190"/>
      <c r="AEG37" s="190"/>
      <c r="AEH37" s="190"/>
      <c r="AEI37" s="190"/>
      <c r="AEJ37" s="190"/>
      <c r="AEK37" s="241"/>
      <c r="AEL37" s="806"/>
      <c r="AEM37" s="190"/>
      <c r="AEN37" s="190"/>
      <c r="AEO37" s="190"/>
      <c r="AEP37" s="194"/>
      <c r="AEQ37" s="190"/>
      <c r="AER37" s="189"/>
      <c r="AES37" s="189"/>
      <c r="AET37" s="189"/>
      <c r="AEU37" s="189"/>
      <c r="AEV37" s="190"/>
      <c r="AEW37" s="190"/>
      <c r="AEX37" s="190"/>
      <c r="AEY37" s="190"/>
      <c r="AEZ37" s="190"/>
      <c r="AFA37" s="241"/>
      <c r="AFB37" s="806"/>
      <c r="AFC37" s="190"/>
      <c r="AFD37" s="190"/>
      <c r="AFE37" s="190"/>
      <c r="AFF37" s="194"/>
      <c r="AFG37" s="190"/>
      <c r="AFH37" s="189"/>
      <c r="AFI37" s="189"/>
      <c r="AFJ37" s="189"/>
      <c r="AFK37" s="189"/>
      <c r="AFL37" s="190"/>
      <c r="AFM37" s="190"/>
      <c r="AFN37" s="190"/>
      <c r="AFO37" s="190"/>
      <c r="AFP37" s="190"/>
      <c r="AFQ37" s="241"/>
      <c r="AFR37" s="806"/>
      <c r="AFS37" s="190"/>
      <c r="AFT37" s="190"/>
      <c r="AFU37" s="190"/>
      <c r="AFV37" s="194"/>
      <c r="AFW37" s="190"/>
      <c r="AFX37" s="189"/>
      <c r="AFY37" s="189"/>
      <c r="AFZ37" s="189"/>
      <c r="AGA37" s="189"/>
      <c r="AGB37" s="190"/>
      <c r="AGC37" s="190"/>
      <c r="AGD37" s="190"/>
      <c r="AGE37" s="190"/>
      <c r="AGF37" s="190"/>
      <c r="AGG37" s="241"/>
      <c r="AGH37" s="806"/>
      <c r="AGI37" s="190"/>
      <c r="AGJ37" s="190"/>
      <c r="AGK37" s="190"/>
      <c r="AGL37" s="194"/>
      <c r="AGM37" s="190"/>
      <c r="AGN37" s="189"/>
      <c r="AGO37" s="189"/>
      <c r="AGP37" s="189"/>
      <c r="AGQ37" s="189"/>
      <c r="AGR37" s="190"/>
      <c r="AGS37" s="190"/>
      <c r="AGT37" s="190"/>
      <c r="AGU37" s="190"/>
      <c r="AGV37" s="190"/>
      <c r="AGW37" s="241"/>
      <c r="AGX37" s="806"/>
      <c r="AGY37" s="190"/>
      <c r="AGZ37" s="190"/>
      <c r="AHA37" s="190"/>
      <c r="AHB37" s="194"/>
      <c r="AHC37" s="190"/>
      <c r="AHD37" s="189"/>
      <c r="AHE37" s="189"/>
      <c r="AHF37" s="189"/>
      <c r="AHG37" s="189"/>
      <c r="AHH37" s="190"/>
      <c r="AHI37" s="190"/>
      <c r="AHJ37" s="190"/>
      <c r="AHK37" s="190"/>
      <c r="AHL37" s="190"/>
      <c r="AHM37" s="241"/>
      <c r="AHN37" s="806"/>
      <c r="AHO37" s="190"/>
      <c r="AHP37" s="190"/>
      <c r="AHQ37" s="190"/>
      <c r="AHR37" s="194"/>
      <c r="AHS37" s="190"/>
      <c r="AHT37" s="189"/>
      <c r="AHU37" s="189"/>
      <c r="AHV37" s="189"/>
      <c r="AHW37" s="189"/>
      <c r="AHX37" s="190"/>
      <c r="AHY37" s="190"/>
      <c r="AHZ37" s="190"/>
      <c r="AIA37" s="190"/>
      <c r="AIB37" s="190"/>
      <c r="AIC37" s="241"/>
      <c r="AID37" s="806"/>
      <c r="AIE37" s="190"/>
      <c r="AIF37" s="190"/>
      <c r="AIG37" s="190"/>
      <c r="AIH37" s="194"/>
      <c r="AII37" s="190"/>
      <c r="AIJ37" s="189"/>
      <c r="AIK37" s="189"/>
      <c r="AIL37" s="189"/>
      <c r="AIM37" s="189"/>
      <c r="AIN37" s="190"/>
      <c r="AIO37" s="190"/>
      <c r="AIP37" s="190"/>
      <c r="AIQ37" s="190"/>
      <c r="AIR37" s="190"/>
      <c r="AIS37" s="241"/>
      <c r="AIT37" s="806"/>
      <c r="AIU37" s="190"/>
      <c r="AIV37" s="190"/>
      <c r="AIW37" s="190"/>
      <c r="AIX37" s="194"/>
      <c r="AIY37" s="190"/>
      <c r="AIZ37" s="189"/>
      <c r="AJA37" s="189"/>
      <c r="AJB37" s="189"/>
      <c r="AJC37" s="189"/>
      <c r="AJD37" s="190"/>
      <c r="AJE37" s="190"/>
      <c r="AJF37" s="190"/>
      <c r="AJG37" s="190"/>
      <c r="AJH37" s="190"/>
      <c r="AJI37" s="241"/>
      <c r="AJJ37" s="806"/>
      <c r="AJK37" s="190"/>
      <c r="AJL37" s="190"/>
      <c r="AJM37" s="190"/>
      <c r="AJN37" s="194"/>
      <c r="AJO37" s="190"/>
      <c r="AJP37" s="189"/>
      <c r="AJQ37" s="189"/>
      <c r="AJR37" s="189"/>
      <c r="AJS37" s="189"/>
      <c r="AJT37" s="190"/>
      <c r="AJU37" s="190"/>
      <c r="AJV37" s="190"/>
      <c r="AJW37" s="190"/>
      <c r="AJX37" s="190"/>
      <c r="AJY37" s="241"/>
      <c r="AJZ37" s="806"/>
      <c r="AKA37" s="190"/>
      <c r="AKB37" s="190"/>
      <c r="AKC37" s="190"/>
      <c r="AKD37" s="194"/>
      <c r="AKE37" s="190"/>
      <c r="AKF37" s="189"/>
      <c r="AKG37" s="189"/>
      <c r="AKH37" s="189"/>
      <c r="AKI37" s="189"/>
      <c r="AKJ37" s="190"/>
      <c r="AKK37" s="190"/>
      <c r="AKL37" s="190"/>
      <c r="AKM37" s="190"/>
      <c r="AKN37" s="190"/>
      <c r="AKO37" s="241"/>
      <c r="AKP37" s="806"/>
      <c r="AKQ37" s="190"/>
      <c r="AKR37" s="190"/>
      <c r="AKS37" s="190"/>
      <c r="AKT37" s="194"/>
      <c r="AKU37" s="190"/>
      <c r="AKV37" s="189"/>
      <c r="AKW37" s="189"/>
      <c r="AKX37" s="189"/>
      <c r="AKY37" s="189"/>
      <c r="AKZ37" s="190"/>
      <c r="ALA37" s="190"/>
      <c r="ALB37" s="190"/>
      <c r="ALC37" s="190"/>
      <c r="ALD37" s="190"/>
      <c r="ALE37" s="241"/>
      <c r="ALF37" s="806"/>
      <c r="ALG37" s="190"/>
      <c r="ALH37" s="190"/>
      <c r="ALI37" s="190"/>
      <c r="ALJ37" s="194"/>
      <c r="ALK37" s="190"/>
      <c r="ALL37" s="189"/>
      <c r="ALM37" s="189"/>
      <c r="ALN37" s="189"/>
      <c r="ALO37" s="189"/>
      <c r="ALP37" s="190"/>
      <c r="ALQ37" s="190"/>
      <c r="ALR37" s="190"/>
      <c r="ALS37" s="190"/>
      <c r="ALT37" s="190"/>
      <c r="ALU37" s="241"/>
      <c r="ALV37" s="806"/>
      <c r="ALW37" s="190"/>
      <c r="ALX37" s="190"/>
      <c r="ALY37" s="190"/>
      <c r="ALZ37" s="194"/>
      <c r="AMA37" s="190"/>
      <c r="AMB37" s="189"/>
      <c r="AMC37" s="189"/>
      <c r="AMD37" s="189"/>
      <c r="AME37" s="189"/>
      <c r="AMF37" s="190"/>
      <c r="AMG37" s="190"/>
      <c r="AMH37" s="190"/>
      <c r="AMI37" s="190"/>
      <c r="AMJ37" s="190"/>
      <c r="AMK37" s="241"/>
      <c r="AML37" s="806"/>
      <c r="AMM37" s="190"/>
      <c r="AMN37" s="190"/>
      <c r="AMO37" s="190"/>
      <c r="AMP37" s="194"/>
      <c r="AMQ37" s="190"/>
      <c r="AMR37" s="189"/>
      <c r="AMS37" s="189"/>
      <c r="AMT37" s="189"/>
      <c r="AMU37" s="189"/>
      <c r="AMV37" s="190"/>
      <c r="AMW37" s="190"/>
      <c r="AMX37" s="190"/>
      <c r="AMY37" s="190"/>
      <c r="AMZ37" s="190"/>
      <c r="ANA37" s="241"/>
      <c r="ANB37" s="806"/>
      <c r="ANC37" s="190"/>
      <c r="AND37" s="190"/>
      <c r="ANE37" s="190"/>
      <c r="ANF37" s="194"/>
      <c r="ANG37" s="190"/>
      <c r="ANH37" s="189"/>
      <c r="ANI37" s="189"/>
      <c r="ANJ37" s="189"/>
      <c r="ANK37" s="189"/>
      <c r="ANL37" s="190"/>
      <c r="ANM37" s="190"/>
      <c r="ANN37" s="190"/>
      <c r="ANO37" s="190"/>
      <c r="ANP37" s="190"/>
      <c r="ANQ37" s="241"/>
      <c r="ANR37" s="806"/>
      <c r="ANS37" s="190"/>
      <c r="ANT37" s="190"/>
      <c r="ANU37" s="190"/>
      <c r="ANV37" s="194"/>
      <c r="ANW37" s="190"/>
      <c r="ANX37" s="189"/>
      <c r="ANY37" s="189"/>
      <c r="ANZ37" s="189"/>
      <c r="AOA37" s="189"/>
      <c r="AOB37" s="190"/>
      <c r="AOC37" s="190"/>
      <c r="AOD37" s="190"/>
      <c r="AOE37" s="190"/>
      <c r="AOF37" s="190"/>
      <c r="AOG37" s="241"/>
      <c r="AOH37" s="806"/>
      <c r="AOI37" s="190"/>
      <c r="AOJ37" s="190"/>
      <c r="AOK37" s="190"/>
      <c r="AOL37" s="194"/>
      <c r="AOM37" s="190"/>
      <c r="AON37" s="189"/>
      <c r="AOO37" s="189"/>
      <c r="AOP37" s="189"/>
      <c r="AOQ37" s="189"/>
      <c r="AOR37" s="190"/>
      <c r="AOS37" s="190"/>
      <c r="AOT37" s="190"/>
      <c r="AOU37" s="190"/>
      <c r="AOV37" s="190"/>
      <c r="AOW37" s="241"/>
      <c r="AOX37" s="806"/>
      <c r="AOY37" s="190"/>
      <c r="AOZ37" s="190"/>
      <c r="APA37" s="190"/>
      <c r="APB37" s="194"/>
      <c r="APC37" s="190"/>
      <c r="APD37" s="189"/>
      <c r="APE37" s="189"/>
      <c r="APF37" s="189"/>
      <c r="APG37" s="189"/>
      <c r="APH37" s="190"/>
      <c r="API37" s="190"/>
      <c r="APJ37" s="190"/>
      <c r="APK37" s="190"/>
      <c r="APL37" s="190"/>
      <c r="APM37" s="241"/>
      <c r="APN37" s="806"/>
      <c r="APO37" s="190"/>
      <c r="APP37" s="190"/>
      <c r="APQ37" s="190"/>
      <c r="APR37" s="194"/>
      <c r="APS37" s="190"/>
      <c r="APT37" s="189"/>
      <c r="APU37" s="189"/>
      <c r="APV37" s="189"/>
      <c r="APW37" s="189"/>
      <c r="APX37" s="190"/>
      <c r="APY37" s="190"/>
      <c r="APZ37" s="190"/>
      <c r="AQA37" s="190"/>
      <c r="AQB37" s="190"/>
      <c r="AQC37" s="241"/>
      <c r="AQD37" s="806"/>
      <c r="AQE37" s="190"/>
      <c r="AQF37" s="190"/>
      <c r="AQG37" s="190"/>
      <c r="AQH37" s="194"/>
      <c r="AQI37" s="190"/>
      <c r="AQJ37" s="189"/>
      <c r="AQK37" s="189"/>
      <c r="AQL37" s="189"/>
      <c r="AQM37" s="189"/>
      <c r="AQN37" s="190"/>
      <c r="AQO37" s="190"/>
      <c r="AQP37" s="190"/>
      <c r="AQQ37" s="190"/>
      <c r="AQR37" s="190"/>
      <c r="AQS37" s="241"/>
      <c r="AQT37" s="806"/>
      <c r="AQU37" s="190"/>
      <c r="AQV37" s="190"/>
      <c r="AQW37" s="190"/>
      <c r="AQX37" s="194"/>
      <c r="AQY37" s="190"/>
      <c r="AQZ37" s="189"/>
      <c r="ARA37" s="189"/>
      <c r="ARB37" s="189"/>
      <c r="ARC37" s="189"/>
      <c r="ARD37" s="190"/>
      <c r="ARE37" s="190"/>
      <c r="ARF37" s="190"/>
      <c r="ARG37" s="190"/>
      <c r="ARH37" s="190"/>
      <c r="ARI37" s="241"/>
      <c r="ARJ37" s="806"/>
      <c r="ARK37" s="190"/>
      <c r="ARL37" s="190"/>
      <c r="ARM37" s="190"/>
      <c r="ARN37" s="194"/>
      <c r="ARO37" s="190"/>
      <c r="ARP37" s="189"/>
      <c r="ARQ37" s="189"/>
      <c r="ARR37" s="189"/>
      <c r="ARS37" s="189"/>
      <c r="ART37" s="190"/>
      <c r="ARU37" s="190"/>
      <c r="ARV37" s="190"/>
      <c r="ARW37" s="190"/>
      <c r="ARX37" s="190"/>
      <c r="ARY37" s="241"/>
      <c r="ARZ37" s="806"/>
      <c r="ASA37" s="190"/>
      <c r="ASB37" s="190"/>
      <c r="ASC37" s="190"/>
      <c r="ASD37" s="194"/>
      <c r="ASE37" s="190"/>
      <c r="ASF37" s="189"/>
      <c r="ASG37" s="189"/>
      <c r="ASH37" s="189"/>
      <c r="ASI37" s="189"/>
      <c r="ASJ37" s="190"/>
      <c r="ASK37" s="190"/>
      <c r="ASL37" s="190"/>
      <c r="ASM37" s="190"/>
      <c r="ASN37" s="190"/>
      <c r="ASO37" s="241"/>
      <c r="ASP37" s="806"/>
      <c r="ASQ37" s="190"/>
      <c r="ASR37" s="190"/>
      <c r="ASS37" s="190"/>
      <c r="AST37" s="194"/>
      <c r="ASU37" s="190"/>
      <c r="ASV37" s="189"/>
      <c r="ASW37" s="189"/>
      <c r="ASX37" s="189"/>
      <c r="ASY37" s="189"/>
      <c r="ASZ37" s="190"/>
      <c r="ATA37" s="190"/>
      <c r="ATB37" s="190"/>
      <c r="ATC37" s="190"/>
      <c r="ATD37" s="190"/>
      <c r="ATE37" s="241"/>
      <c r="ATF37" s="806"/>
      <c r="ATG37" s="190"/>
      <c r="ATH37" s="190"/>
      <c r="ATI37" s="190"/>
      <c r="ATJ37" s="194"/>
      <c r="ATK37" s="190"/>
      <c r="ATL37" s="189"/>
      <c r="ATM37" s="189"/>
      <c r="ATN37" s="189"/>
      <c r="ATO37" s="189"/>
      <c r="ATP37" s="190"/>
      <c r="ATQ37" s="190"/>
      <c r="ATR37" s="190"/>
      <c r="ATS37" s="190"/>
      <c r="ATT37" s="190"/>
      <c r="ATU37" s="241"/>
      <c r="ATV37" s="806"/>
      <c r="ATW37" s="190"/>
      <c r="ATX37" s="190"/>
      <c r="ATY37" s="190"/>
      <c r="ATZ37" s="194"/>
      <c r="AUA37" s="190"/>
      <c r="AUB37" s="189"/>
      <c r="AUC37" s="189"/>
      <c r="AUD37" s="189"/>
      <c r="AUE37" s="189"/>
      <c r="AUF37" s="190"/>
      <c r="AUG37" s="190"/>
      <c r="AUH37" s="190"/>
      <c r="AUI37" s="190"/>
      <c r="AUJ37" s="190"/>
      <c r="AUK37" s="241"/>
      <c r="AUL37" s="806"/>
      <c r="AUM37" s="190"/>
      <c r="AUN37" s="190"/>
      <c r="AUO37" s="190"/>
      <c r="AUP37" s="194"/>
      <c r="AUQ37" s="190"/>
      <c r="AUR37" s="189"/>
      <c r="AUS37" s="189"/>
      <c r="AUT37" s="189"/>
      <c r="AUU37" s="189"/>
      <c r="AUV37" s="190"/>
      <c r="AUW37" s="190"/>
      <c r="AUX37" s="190"/>
      <c r="AUY37" s="190"/>
      <c r="AUZ37" s="190"/>
      <c r="AVA37" s="241"/>
      <c r="AVB37" s="806"/>
      <c r="AVC37" s="190"/>
      <c r="AVD37" s="190"/>
      <c r="AVE37" s="190"/>
      <c r="AVF37" s="194"/>
      <c r="AVG37" s="190"/>
      <c r="AVH37" s="189"/>
      <c r="AVI37" s="189"/>
      <c r="AVJ37" s="189"/>
      <c r="AVK37" s="189"/>
      <c r="AVL37" s="190"/>
      <c r="AVM37" s="190"/>
      <c r="AVN37" s="190"/>
      <c r="AVO37" s="190"/>
      <c r="AVP37" s="190"/>
      <c r="AVQ37" s="241"/>
      <c r="AVR37" s="806"/>
      <c r="AVS37" s="190"/>
      <c r="AVT37" s="190"/>
      <c r="AVU37" s="190"/>
      <c r="AVV37" s="194"/>
      <c r="AVW37" s="190"/>
      <c r="AVX37" s="189"/>
      <c r="AVY37" s="189"/>
      <c r="AVZ37" s="189"/>
      <c r="AWA37" s="189"/>
      <c r="AWB37" s="190"/>
      <c r="AWC37" s="190"/>
      <c r="AWD37" s="190"/>
      <c r="AWE37" s="190"/>
      <c r="AWF37" s="190"/>
      <c r="AWG37" s="241"/>
      <c r="AWH37" s="806"/>
      <c r="AWI37" s="190"/>
      <c r="AWJ37" s="190"/>
      <c r="AWK37" s="190"/>
      <c r="AWL37" s="194"/>
      <c r="AWM37" s="190"/>
      <c r="AWN37" s="189"/>
      <c r="AWO37" s="189"/>
      <c r="AWP37" s="189"/>
      <c r="AWQ37" s="189"/>
      <c r="AWR37" s="190"/>
      <c r="AWS37" s="190"/>
      <c r="AWT37" s="190"/>
      <c r="AWU37" s="190"/>
      <c r="AWV37" s="190"/>
      <c r="AWW37" s="241"/>
      <c r="AWX37" s="806"/>
      <c r="AWY37" s="190"/>
      <c r="AWZ37" s="190"/>
      <c r="AXA37" s="190"/>
      <c r="AXB37" s="194"/>
      <c r="AXC37" s="190"/>
      <c r="AXD37" s="189"/>
      <c r="AXE37" s="189"/>
      <c r="AXF37" s="189"/>
      <c r="AXG37" s="189"/>
      <c r="AXH37" s="190"/>
      <c r="AXI37" s="190"/>
      <c r="AXJ37" s="190"/>
      <c r="AXK37" s="190"/>
      <c r="AXL37" s="190"/>
      <c r="AXM37" s="241"/>
      <c r="AXN37" s="806"/>
      <c r="AXO37" s="190"/>
      <c r="AXP37" s="190"/>
      <c r="AXQ37" s="190"/>
      <c r="AXR37" s="194"/>
      <c r="AXS37" s="190"/>
      <c r="AXT37" s="189"/>
      <c r="AXU37" s="189"/>
      <c r="AXV37" s="189"/>
      <c r="AXW37" s="189"/>
      <c r="AXX37" s="190"/>
      <c r="AXY37" s="190"/>
      <c r="AXZ37" s="190"/>
      <c r="AYA37" s="190"/>
      <c r="AYB37" s="190"/>
      <c r="AYC37" s="241"/>
      <c r="AYD37" s="806"/>
      <c r="AYE37" s="190"/>
      <c r="AYF37" s="190"/>
      <c r="AYG37" s="190"/>
      <c r="AYH37" s="194"/>
      <c r="AYI37" s="190"/>
      <c r="AYJ37" s="189"/>
      <c r="AYK37" s="189"/>
      <c r="AYL37" s="189"/>
      <c r="AYM37" s="189"/>
      <c r="AYN37" s="190"/>
      <c r="AYO37" s="190"/>
      <c r="AYP37" s="190"/>
      <c r="AYQ37" s="190"/>
      <c r="AYR37" s="190"/>
      <c r="AYS37" s="241"/>
      <c r="AYT37" s="806"/>
      <c r="AYU37" s="190"/>
      <c r="AYV37" s="190"/>
      <c r="AYW37" s="190"/>
      <c r="AYX37" s="194"/>
      <c r="AYY37" s="190"/>
      <c r="AYZ37" s="189"/>
      <c r="AZA37" s="189"/>
      <c r="AZB37" s="189"/>
      <c r="AZC37" s="189"/>
      <c r="AZD37" s="190"/>
      <c r="AZE37" s="190"/>
      <c r="AZF37" s="190"/>
      <c r="AZG37" s="190"/>
      <c r="AZH37" s="190"/>
      <c r="AZI37" s="241"/>
      <c r="AZJ37" s="806"/>
      <c r="AZK37" s="190"/>
      <c r="AZL37" s="190"/>
      <c r="AZM37" s="190"/>
      <c r="AZN37" s="194"/>
      <c r="AZO37" s="190"/>
      <c r="AZP37" s="189"/>
      <c r="AZQ37" s="189"/>
      <c r="AZR37" s="189"/>
      <c r="AZS37" s="189"/>
      <c r="AZT37" s="190"/>
      <c r="AZU37" s="190"/>
      <c r="AZV37" s="190"/>
      <c r="AZW37" s="190"/>
      <c r="AZX37" s="190"/>
      <c r="AZY37" s="241"/>
      <c r="AZZ37" s="806"/>
      <c r="BAA37" s="190"/>
      <c r="BAB37" s="190"/>
      <c r="BAC37" s="190"/>
      <c r="BAD37" s="194"/>
      <c r="BAE37" s="190"/>
      <c r="BAF37" s="189"/>
      <c r="BAG37" s="189"/>
      <c r="BAH37" s="189"/>
      <c r="BAI37" s="189"/>
      <c r="BAJ37" s="190"/>
      <c r="BAK37" s="190"/>
      <c r="BAL37" s="190"/>
      <c r="BAM37" s="190"/>
      <c r="BAN37" s="190"/>
      <c r="BAO37" s="241"/>
      <c r="BAP37" s="806"/>
      <c r="BAQ37" s="190"/>
      <c r="BAR37" s="190"/>
      <c r="BAS37" s="190"/>
      <c r="BAT37" s="194"/>
      <c r="BAU37" s="190"/>
      <c r="BAV37" s="189"/>
      <c r="BAW37" s="189"/>
      <c r="BAX37" s="189"/>
      <c r="BAY37" s="189"/>
      <c r="BAZ37" s="190"/>
      <c r="BBA37" s="190"/>
      <c r="BBB37" s="190"/>
      <c r="BBC37" s="190"/>
      <c r="BBD37" s="190"/>
      <c r="BBE37" s="241"/>
      <c r="BBF37" s="806"/>
      <c r="BBG37" s="190"/>
      <c r="BBH37" s="190"/>
      <c r="BBI37" s="190"/>
      <c r="BBJ37" s="194"/>
      <c r="BBK37" s="190"/>
      <c r="BBL37" s="189"/>
      <c r="BBM37" s="189"/>
      <c r="BBN37" s="189"/>
      <c r="BBO37" s="189"/>
      <c r="BBP37" s="190"/>
      <c r="BBQ37" s="190"/>
      <c r="BBR37" s="190"/>
      <c r="BBS37" s="190"/>
      <c r="BBT37" s="190"/>
      <c r="BBU37" s="241"/>
      <c r="BBV37" s="806"/>
      <c r="BBW37" s="190"/>
      <c r="BBX37" s="190"/>
      <c r="BBY37" s="190"/>
      <c r="BBZ37" s="194"/>
      <c r="BCA37" s="190"/>
      <c r="BCB37" s="189"/>
      <c r="BCC37" s="189"/>
      <c r="BCD37" s="189"/>
      <c r="BCE37" s="189"/>
      <c r="BCF37" s="190"/>
      <c r="BCG37" s="190"/>
      <c r="BCH37" s="190"/>
      <c r="BCI37" s="190"/>
      <c r="BCJ37" s="190"/>
      <c r="BCK37" s="241"/>
      <c r="BCL37" s="806"/>
      <c r="BCM37" s="190"/>
      <c r="BCN37" s="190"/>
      <c r="BCO37" s="190"/>
      <c r="BCP37" s="194"/>
      <c r="BCQ37" s="190"/>
      <c r="BCR37" s="189"/>
      <c r="BCS37" s="189"/>
      <c r="BCT37" s="189"/>
      <c r="BCU37" s="189"/>
      <c r="BCV37" s="190"/>
      <c r="BCW37" s="190"/>
      <c r="BCX37" s="190"/>
      <c r="BCY37" s="190"/>
      <c r="BCZ37" s="190"/>
      <c r="BDA37" s="241"/>
      <c r="BDB37" s="806"/>
      <c r="BDC37" s="190"/>
      <c r="BDD37" s="190"/>
      <c r="BDE37" s="190"/>
      <c r="BDF37" s="194"/>
      <c r="BDG37" s="190"/>
      <c r="BDH37" s="189"/>
      <c r="BDI37" s="189"/>
      <c r="BDJ37" s="189"/>
      <c r="BDK37" s="189"/>
      <c r="BDL37" s="190"/>
      <c r="BDM37" s="190"/>
      <c r="BDN37" s="190"/>
      <c r="BDO37" s="190"/>
      <c r="BDP37" s="190"/>
      <c r="BDQ37" s="241"/>
      <c r="BDR37" s="806"/>
      <c r="BDS37" s="190"/>
      <c r="BDT37" s="190"/>
      <c r="BDU37" s="190"/>
      <c r="BDV37" s="194"/>
      <c r="BDW37" s="190"/>
      <c r="BDX37" s="189"/>
      <c r="BDY37" s="189"/>
      <c r="BDZ37" s="189"/>
      <c r="BEA37" s="189"/>
      <c r="BEB37" s="190"/>
      <c r="BEC37" s="190"/>
      <c r="BED37" s="190"/>
      <c r="BEE37" s="190"/>
      <c r="BEF37" s="190"/>
      <c r="BEG37" s="241"/>
      <c r="BEH37" s="806"/>
      <c r="BEI37" s="190"/>
      <c r="BEJ37" s="190"/>
      <c r="BEK37" s="190"/>
      <c r="BEL37" s="194"/>
      <c r="BEM37" s="190"/>
      <c r="BEN37" s="189"/>
      <c r="BEO37" s="189"/>
      <c r="BEP37" s="189"/>
      <c r="BEQ37" s="189"/>
      <c r="BER37" s="190"/>
      <c r="BES37" s="190"/>
      <c r="BET37" s="190"/>
      <c r="BEU37" s="190"/>
      <c r="BEV37" s="190"/>
      <c r="BEW37" s="241"/>
      <c r="BEX37" s="806"/>
      <c r="BEY37" s="190"/>
      <c r="BEZ37" s="190"/>
      <c r="BFA37" s="190"/>
      <c r="BFB37" s="194"/>
      <c r="BFC37" s="190"/>
      <c r="BFD37" s="189"/>
      <c r="BFE37" s="189"/>
      <c r="BFF37" s="189"/>
      <c r="BFG37" s="189"/>
      <c r="BFH37" s="190"/>
      <c r="BFI37" s="190"/>
      <c r="BFJ37" s="190"/>
      <c r="BFK37" s="190"/>
      <c r="BFL37" s="190"/>
      <c r="BFM37" s="241"/>
      <c r="BFN37" s="806"/>
      <c r="BFO37" s="190"/>
      <c r="BFP37" s="190"/>
      <c r="BFQ37" s="190"/>
      <c r="BFR37" s="194"/>
      <c r="BFS37" s="190"/>
      <c r="BFT37" s="189"/>
      <c r="BFU37" s="189"/>
      <c r="BFV37" s="189"/>
      <c r="BFW37" s="189"/>
      <c r="BFX37" s="190"/>
      <c r="BFY37" s="190"/>
      <c r="BFZ37" s="190"/>
      <c r="BGA37" s="190"/>
      <c r="BGB37" s="190"/>
      <c r="BGC37" s="241"/>
      <c r="BGD37" s="806"/>
      <c r="BGE37" s="190"/>
      <c r="BGF37" s="190"/>
      <c r="BGG37" s="190"/>
      <c r="BGH37" s="194"/>
      <c r="BGI37" s="190"/>
      <c r="BGJ37" s="189"/>
      <c r="BGK37" s="189"/>
      <c r="BGL37" s="189"/>
      <c r="BGM37" s="189"/>
      <c r="BGN37" s="190"/>
      <c r="BGO37" s="190"/>
      <c r="BGP37" s="190"/>
      <c r="BGQ37" s="190"/>
      <c r="BGR37" s="190"/>
      <c r="BGS37" s="241"/>
      <c r="BGT37" s="806"/>
      <c r="BGU37" s="190"/>
      <c r="BGV37" s="190"/>
      <c r="BGW37" s="190"/>
      <c r="BGX37" s="194"/>
      <c r="BGY37" s="190"/>
      <c r="BGZ37" s="189"/>
      <c r="BHA37" s="189"/>
      <c r="BHB37" s="189"/>
      <c r="BHC37" s="189"/>
      <c r="BHD37" s="190"/>
      <c r="BHE37" s="190"/>
      <c r="BHF37" s="190"/>
      <c r="BHG37" s="190"/>
      <c r="BHH37" s="190"/>
      <c r="BHI37" s="241"/>
      <c r="BHJ37" s="806"/>
      <c r="BHK37" s="190"/>
      <c r="BHL37" s="190"/>
      <c r="BHM37" s="190"/>
      <c r="BHN37" s="194"/>
      <c r="BHO37" s="190"/>
      <c r="BHP37" s="189"/>
      <c r="BHQ37" s="189"/>
      <c r="BHR37" s="189"/>
      <c r="BHS37" s="189"/>
      <c r="BHT37" s="190"/>
      <c r="BHU37" s="190"/>
      <c r="BHV37" s="190"/>
      <c r="BHW37" s="190"/>
      <c r="BHX37" s="190"/>
      <c r="BHY37" s="241"/>
      <c r="BHZ37" s="806"/>
      <c r="BIA37" s="190"/>
      <c r="BIB37" s="190"/>
      <c r="BIC37" s="190"/>
      <c r="BID37" s="194"/>
      <c r="BIE37" s="190"/>
      <c r="BIF37" s="189"/>
      <c r="BIG37" s="189"/>
      <c r="BIH37" s="189"/>
      <c r="BII37" s="189"/>
      <c r="BIJ37" s="190"/>
      <c r="BIK37" s="190"/>
      <c r="BIL37" s="190"/>
      <c r="BIM37" s="190"/>
      <c r="BIN37" s="190"/>
      <c r="BIO37" s="241"/>
      <c r="BIP37" s="806"/>
      <c r="BIQ37" s="190"/>
      <c r="BIR37" s="190"/>
      <c r="BIS37" s="190"/>
      <c r="BIT37" s="194"/>
      <c r="BIU37" s="190"/>
      <c r="BIV37" s="189"/>
      <c r="BIW37" s="189"/>
      <c r="BIX37" s="189"/>
      <c r="BIY37" s="189"/>
      <c r="BIZ37" s="190"/>
      <c r="BJA37" s="190"/>
      <c r="BJB37" s="190"/>
      <c r="BJC37" s="190"/>
      <c r="BJD37" s="190"/>
      <c r="BJE37" s="241"/>
      <c r="BJF37" s="806"/>
      <c r="BJG37" s="190"/>
      <c r="BJH37" s="190"/>
      <c r="BJI37" s="190"/>
      <c r="BJJ37" s="194"/>
      <c r="BJK37" s="190"/>
      <c r="BJL37" s="189"/>
      <c r="BJM37" s="189"/>
      <c r="BJN37" s="189"/>
      <c r="BJO37" s="189"/>
      <c r="BJP37" s="190"/>
      <c r="BJQ37" s="190"/>
      <c r="BJR37" s="190"/>
      <c r="BJS37" s="190"/>
      <c r="BJT37" s="190"/>
      <c r="BJU37" s="241"/>
      <c r="BJV37" s="806"/>
      <c r="BJW37" s="190"/>
      <c r="BJX37" s="190"/>
      <c r="BJY37" s="190"/>
      <c r="BJZ37" s="194"/>
      <c r="BKA37" s="190"/>
      <c r="BKB37" s="189"/>
      <c r="BKC37" s="189"/>
      <c r="BKD37" s="189"/>
      <c r="BKE37" s="189"/>
      <c r="BKF37" s="190"/>
      <c r="BKG37" s="190"/>
      <c r="BKH37" s="190"/>
      <c r="BKI37" s="190"/>
      <c r="BKJ37" s="190"/>
      <c r="BKK37" s="241"/>
      <c r="BKL37" s="806"/>
      <c r="BKM37" s="190"/>
      <c r="BKN37" s="190"/>
      <c r="BKO37" s="190"/>
      <c r="BKP37" s="194"/>
      <c r="BKQ37" s="190"/>
      <c r="BKR37" s="189"/>
      <c r="BKS37" s="189"/>
      <c r="BKT37" s="189"/>
      <c r="BKU37" s="189"/>
      <c r="BKV37" s="190"/>
      <c r="BKW37" s="190"/>
      <c r="BKX37" s="190"/>
      <c r="BKY37" s="190"/>
      <c r="BKZ37" s="190"/>
      <c r="BLA37" s="241"/>
      <c r="BLB37" s="806"/>
      <c r="BLC37" s="190"/>
      <c r="BLD37" s="190"/>
      <c r="BLE37" s="190"/>
      <c r="BLF37" s="194"/>
      <c r="BLG37" s="190"/>
      <c r="BLH37" s="189"/>
      <c r="BLI37" s="189"/>
      <c r="BLJ37" s="189"/>
      <c r="BLK37" s="189"/>
      <c r="BLL37" s="190"/>
      <c r="BLM37" s="190"/>
      <c r="BLN37" s="190"/>
      <c r="BLO37" s="190"/>
      <c r="BLP37" s="190"/>
      <c r="BLQ37" s="241"/>
      <c r="BLR37" s="806"/>
      <c r="BLS37" s="190"/>
      <c r="BLT37" s="190"/>
      <c r="BLU37" s="190"/>
      <c r="BLV37" s="194"/>
      <c r="BLW37" s="190"/>
      <c r="BLX37" s="189"/>
      <c r="BLY37" s="189"/>
      <c r="BLZ37" s="189"/>
      <c r="BMA37" s="189"/>
      <c r="BMB37" s="190"/>
      <c r="BMC37" s="190"/>
      <c r="BMD37" s="190"/>
      <c r="BME37" s="190"/>
      <c r="BMF37" s="190"/>
      <c r="BMG37" s="241"/>
      <c r="BMH37" s="806"/>
      <c r="BMI37" s="190"/>
      <c r="BMJ37" s="190"/>
      <c r="BMK37" s="190"/>
      <c r="BML37" s="194"/>
      <c r="BMM37" s="190"/>
      <c r="BMN37" s="189"/>
      <c r="BMO37" s="189"/>
      <c r="BMP37" s="189"/>
      <c r="BMQ37" s="189"/>
      <c r="BMR37" s="190"/>
      <c r="BMS37" s="190"/>
      <c r="BMT37" s="190"/>
      <c r="BMU37" s="190"/>
      <c r="BMV37" s="190"/>
      <c r="BMW37" s="241"/>
      <c r="BMX37" s="806"/>
      <c r="BMY37" s="190"/>
      <c r="BMZ37" s="190"/>
      <c r="BNA37" s="190"/>
      <c r="BNB37" s="194"/>
      <c r="BNC37" s="190"/>
      <c r="BND37" s="189"/>
      <c r="BNE37" s="189"/>
      <c r="BNF37" s="189"/>
      <c r="BNG37" s="189"/>
      <c r="BNH37" s="190"/>
      <c r="BNI37" s="190"/>
      <c r="BNJ37" s="190"/>
      <c r="BNK37" s="190"/>
      <c r="BNL37" s="190"/>
      <c r="BNM37" s="241"/>
      <c r="BNN37" s="806"/>
      <c r="BNO37" s="190"/>
      <c r="BNP37" s="190"/>
      <c r="BNQ37" s="190"/>
      <c r="BNR37" s="194"/>
      <c r="BNS37" s="190"/>
      <c r="BNT37" s="189"/>
      <c r="BNU37" s="189"/>
      <c r="BNV37" s="189"/>
      <c r="BNW37" s="189"/>
      <c r="BNX37" s="190"/>
      <c r="BNY37" s="190"/>
      <c r="BNZ37" s="190"/>
      <c r="BOA37" s="190"/>
      <c r="BOB37" s="190"/>
      <c r="BOC37" s="241"/>
      <c r="BOD37" s="806"/>
      <c r="BOE37" s="190"/>
      <c r="BOF37" s="190"/>
      <c r="BOG37" s="190"/>
      <c r="BOH37" s="194"/>
      <c r="BOI37" s="190"/>
      <c r="BOJ37" s="189"/>
      <c r="BOK37" s="189"/>
      <c r="BOL37" s="189"/>
      <c r="BOM37" s="189"/>
      <c r="BON37" s="190"/>
      <c r="BOO37" s="190"/>
      <c r="BOP37" s="190"/>
      <c r="BOQ37" s="190"/>
      <c r="BOR37" s="190"/>
      <c r="BOS37" s="241"/>
      <c r="BOT37" s="806"/>
      <c r="BOU37" s="190"/>
      <c r="BOV37" s="190"/>
      <c r="BOW37" s="190"/>
      <c r="BOX37" s="194"/>
      <c r="BOY37" s="190"/>
      <c r="BOZ37" s="189"/>
      <c r="BPA37" s="189"/>
      <c r="BPB37" s="189"/>
      <c r="BPC37" s="189"/>
      <c r="BPD37" s="190"/>
      <c r="BPE37" s="190"/>
      <c r="BPF37" s="190"/>
      <c r="BPG37" s="190"/>
      <c r="BPH37" s="190"/>
      <c r="BPI37" s="241"/>
      <c r="BPJ37" s="806"/>
      <c r="BPK37" s="190"/>
      <c r="BPL37" s="190"/>
      <c r="BPM37" s="190"/>
      <c r="BPN37" s="194"/>
      <c r="BPO37" s="190"/>
      <c r="BPP37" s="189"/>
      <c r="BPQ37" s="189"/>
      <c r="BPR37" s="189"/>
      <c r="BPS37" s="189"/>
      <c r="BPT37" s="190"/>
      <c r="BPU37" s="190"/>
      <c r="BPV37" s="190"/>
      <c r="BPW37" s="190"/>
      <c r="BPX37" s="190"/>
      <c r="BPY37" s="241"/>
      <c r="BPZ37" s="806"/>
      <c r="BQA37" s="190"/>
      <c r="BQB37" s="190"/>
      <c r="BQC37" s="190"/>
      <c r="BQD37" s="194"/>
      <c r="BQE37" s="190"/>
      <c r="BQF37" s="189"/>
      <c r="BQG37" s="189"/>
      <c r="BQH37" s="189"/>
      <c r="BQI37" s="189"/>
      <c r="BQJ37" s="190"/>
      <c r="BQK37" s="190"/>
      <c r="BQL37" s="190"/>
      <c r="BQM37" s="190"/>
      <c r="BQN37" s="190"/>
      <c r="BQO37" s="241"/>
      <c r="BQP37" s="806"/>
      <c r="BQQ37" s="190"/>
      <c r="BQR37" s="190"/>
      <c r="BQS37" s="190"/>
      <c r="BQT37" s="194"/>
      <c r="BQU37" s="190"/>
      <c r="BQV37" s="189"/>
      <c r="BQW37" s="189"/>
      <c r="BQX37" s="189"/>
      <c r="BQY37" s="189"/>
      <c r="BQZ37" s="190"/>
      <c r="BRA37" s="190"/>
      <c r="BRB37" s="190"/>
      <c r="BRC37" s="190"/>
      <c r="BRD37" s="190"/>
      <c r="BRE37" s="241"/>
      <c r="BRF37" s="806"/>
      <c r="BRG37" s="190"/>
      <c r="BRH37" s="190"/>
      <c r="BRI37" s="190"/>
      <c r="BRJ37" s="194"/>
      <c r="BRK37" s="190"/>
      <c r="BRL37" s="189"/>
      <c r="BRM37" s="189"/>
      <c r="BRN37" s="189"/>
      <c r="BRO37" s="189"/>
      <c r="BRP37" s="190"/>
      <c r="BRQ37" s="190"/>
      <c r="BRR37" s="190"/>
      <c r="BRS37" s="190"/>
      <c r="BRT37" s="190"/>
      <c r="BRU37" s="241"/>
      <c r="BRV37" s="806"/>
      <c r="BRW37" s="190"/>
      <c r="BRX37" s="190"/>
      <c r="BRY37" s="190"/>
      <c r="BRZ37" s="194"/>
      <c r="BSA37" s="190"/>
      <c r="BSB37" s="189"/>
      <c r="BSC37" s="189"/>
      <c r="BSD37" s="189"/>
      <c r="BSE37" s="189"/>
      <c r="BSF37" s="190"/>
      <c r="BSG37" s="190"/>
      <c r="BSH37" s="190"/>
      <c r="BSI37" s="190"/>
      <c r="BSJ37" s="190"/>
      <c r="BSK37" s="241"/>
      <c r="BSL37" s="806"/>
      <c r="BSM37" s="190"/>
      <c r="BSN37" s="190"/>
      <c r="BSO37" s="190"/>
      <c r="BSP37" s="194"/>
      <c r="BSQ37" s="190"/>
      <c r="BSR37" s="189"/>
      <c r="BSS37" s="189"/>
      <c r="BST37" s="189"/>
      <c r="BSU37" s="189"/>
      <c r="BSV37" s="190"/>
      <c r="BSW37" s="190"/>
      <c r="BSX37" s="190"/>
      <c r="BSY37" s="190"/>
      <c r="BSZ37" s="190"/>
      <c r="BTA37" s="241"/>
      <c r="BTB37" s="806"/>
      <c r="BTC37" s="190"/>
      <c r="BTD37" s="190"/>
      <c r="BTE37" s="190"/>
      <c r="BTF37" s="194"/>
      <c r="BTG37" s="190"/>
      <c r="BTH37" s="189"/>
      <c r="BTI37" s="189"/>
      <c r="BTJ37" s="189"/>
      <c r="BTK37" s="189"/>
      <c r="BTL37" s="190"/>
      <c r="BTM37" s="190"/>
      <c r="BTN37" s="190"/>
      <c r="BTO37" s="190"/>
      <c r="BTP37" s="190"/>
      <c r="BTQ37" s="241"/>
      <c r="BTR37" s="806"/>
      <c r="BTS37" s="190"/>
      <c r="BTT37" s="190"/>
      <c r="BTU37" s="190"/>
      <c r="BTV37" s="194"/>
      <c r="BTW37" s="190"/>
      <c r="BTX37" s="189"/>
      <c r="BTY37" s="189"/>
      <c r="BTZ37" s="189"/>
      <c r="BUA37" s="189"/>
      <c r="BUB37" s="190"/>
      <c r="BUC37" s="190"/>
      <c r="BUD37" s="190"/>
      <c r="BUE37" s="190"/>
      <c r="BUF37" s="190"/>
      <c r="BUG37" s="241"/>
      <c r="BUH37" s="806"/>
      <c r="BUI37" s="190"/>
      <c r="BUJ37" s="190"/>
      <c r="BUK37" s="190"/>
      <c r="BUL37" s="194"/>
      <c r="BUM37" s="190"/>
      <c r="BUN37" s="189"/>
      <c r="BUO37" s="189"/>
      <c r="BUP37" s="189"/>
      <c r="BUQ37" s="189"/>
      <c r="BUR37" s="190"/>
      <c r="BUS37" s="190"/>
      <c r="BUT37" s="190"/>
      <c r="BUU37" s="190"/>
      <c r="BUV37" s="190"/>
      <c r="BUW37" s="241"/>
      <c r="BUX37" s="806"/>
      <c r="BUY37" s="190"/>
      <c r="BUZ37" s="190"/>
      <c r="BVA37" s="190"/>
      <c r="BVB37" s="194"/>
      <c r="BVC37" s="190"/>
      <c r="BVD37" s="189"/>
      <c r="BVE37" s="189"/>
      <c r="BVF37" s="189"/>
      <c r="BVG37" s="189"/>
      <c r="BVH37" s="190"/>
      <c r="BVI37" s="190"/>
      <c r="BVJ37" s="190"/>
      <c r="BVK37" s="190"/>
      <c r="BVL37" s="190"/>
      <c r="BVM37" s="241"/>
      <c r="BVN37" s="806"/>
      <c r="BVO37" s="190"/>
      <c r="BVP37" s="190"/>
      <c r="BVQ37" s="190"/>
      <c r="BVR37" s="194"/>
      <c r="BVS37" s="190"/>
      <c r="BVT37" s="189"/>
      <c r="BVU37" s="189"/>
      <c r="BVV37" s="189"/>
      <c r="BVW37" s="189"/>
      <c r="BVX37" s="190"/>
      <c r="BVY37" s="190"/>
      <c r="BVZ37" s="190"/>
      <c r="BWA37" s="190"/>
      <c r="BWB37" s="190"/>
      <c r="BWC37" s="241"/>
      <c r="BWD37" s="806"/>
      <c r="BWE37" s="190"/>
      <c r="BWF37" s="190"/>
      <c r="BWG37" s="190"/>
      <c r="BWH37" s="194"/>
      <c r="BWI37" s="190"/>
      <c r="BWJ37" s="189"/>
      <c r="BWK37" s="189"/>
      <c r="BWL37" s="189"/>
      <c r="BWM37" s="189"/>
      <c r="BWN37" s="190"/>
      <c r="BWO37" s="190"/>
      <c r="BWP37" s="190"/>
      <c r="BWQ37" s="190"/>
      <c r="BWR37" s="190"/>
      <c r="BWS37" s="241"/>
      <c r="BWT37" s="806"/>
      <c r="BWU37" s="190"/>
      <c r="BWV37" s="190"/>
      <c r="BWW37" s="190"/>
      <c r="BWX37" s="194"/>
      <c r="BWY37" s="190"/>
      <c r="BWZ37" s="189"/>
      <c r="BXA37" s="189"/>
      <c r="BXB37" s="189"/>
      <c r="BXC37" s="189"/>
      <c r="BXD37" s="190"/>
      <c r="BXE37" s="190"/>
      <c r="BXF37" s="190"/>
      <c r="BXG37" s="190"/>
      <c r="BXH37" s="190"/>
      <c r="BXI37" s="241"/>
      <c r="BXJ37" s="806"/>
      <c r="BXK37" s="190"/>
      <c r="BXL37" s="190"/>
      <c r="BXM37" s="190"/>
      <c r="BXN37" s="194"/>
      <c r="BXO37" s="190"/>
      <c r="BXP37" s="189"/>
      <c r="BXQ37" s="189"/>
      <c r="BXR37" s="189"/>
      <c r="BXS37" s="189"/>
      <c r="BXT37" s="190"/>
      <c r="BXU37" s="190"/>
      <c r="BXV37" s="190"/>
      <c r="BXW37" s="190"/>
      <c r="BXX37" s="190"/>
      <c r="BXY37" s="241"/>
      <c r="BXZ37" s="806"/>
      <c r="BYA37" s="190"/>
      <c r="BYB37" s="190"/>
      <c r="BYC37" s="190"/>
      <c r="BYD37" s="194"/>
      <c r="BYE37" s="190"/>
      <c r="BYF37" s="189"/>
      <c r="BYG37" s="189"/>
      <c r="BYH37" s="189"/>
      <c r="BYI37" s="189"/>
      <c r="BYJ37" s="190"/>
      <c r="BYK37" s="190"/>
      <c r="BYL37" s="190"/>
      <c r="BYM37" s="190"/>
      <c r="BYN37" s="190"/>
      <c r="BYO37" s="241"/>
      <c r="BYP37" s="806"/>
      <c r="BYQ37" s="190"/>
      <c r="BYR37" s="190"/>
      <c r="BYS37" s="190"/>
      <c r="BYT37" s="194"/>
      <c r="BYU37" s="190"/>
      <c r="BYV37" s="189"/>
      <c r="BYW37" s="189"/>
      <c r="BYX37" s="189"/>
      <c r="BYY37" s="189"/>
      <c r="BYZ37" s="190"/>
      <c r="BZA37" s="190"/>
      <c r="BZB37" s="190"/>
      <c r="BZC37" s="190"/>
      <c r="BZD37" s="190"/>
      <c r="BZE37" s="241"/>
      <c r="BZF37" s="806"/>
      <c r="BZG37" s="190"/>
      <c r="BZH37" s="190"/>
      <c r="BZI37" s="190"/>
      <c r="BZJ37" s="194"/>
      <c r="BZK37" s="190"/>
      <c r="BZL37" s="189"/>
      <c r="BZM37" s="189"/>
      <c r="BZN37" s="189"/>
      <c r="BZO37" s="189"/>
      <c r="BZP37" s="190"/>
      <c r="BZQ37" s="190"/>
      <c r="BZR37" s="190"/>
      <c r="BZS37" s="190"/>
      <c r="BZT37" s="190"/>
      <c r="BZU37" s="241"/>
      <c r="BZV37" s="806"/>
      <c r="BZW37" s="190"/>
      <c r="BZX37" s="190"/>
      <c r="BZY37" s="190"/>
      <c r="BZZ37" s="194"/>
      <c r="CAA37" s="190"/>
      <c r="CAB37" s="189"/>
      <c r="CAC37" s="189"/>
      <c r="CAD37" s="189"/>
      <c r="CAE37" s="189"/>
      <c r="CAF37" s="190"/>
      <c r="CAG37" s="190"/>
      <c r="CAH37" s="190"/>
      <c r="CAI37" s="190"/>
      <c r="CAJ37" s="190"/>
      <c r="CAK37" s="241"/>
      <c r="CAL37" s="806"/>
      <c r="CAM37" s="190"/>
      <c r="CAN37" s="190"/>
      <c r="CAO37" s="190"/>
      <c r="CAP37" s="194"/>
      <c r="CAQ37" s="190"/>
      <c r="CAR37" s="189"/>
      <c r="CAS37" s="189"/>
      <c r="CAT37" s="189"/>
      <c r="CAU37" s="189"/>
      <c r="CAV37" s="190"/>
      <c r="CAW37" s="190"/>
      <c r="CAX37" s="190"/>
      <c r="CAY37" s="190"/>
      <c r="CAZ37" s="190"/>
      <c r="CBA37" s="241"/>
      <c r="CBB37" s="806"/>
      <c r="CBC37" s="190"/>
      <c r="CBD37" s="190"/>
      <c r="CBE37" s="190"/>
      <c r="CBF37" s="194"/>
      <c r="CBG37" s="190"/>
      <c r="CBH37" s="189"/>
      <c r="CBI37" s="189"/>
      <c r="CBJ37" s="189"/>
      <c r="CBK37" s="189"/>
      <c r="CBL37" s="190"/>
      <c r="CBM37" s="190"/>
      <c r="CBN37" s="190"/>
      <c r="CBO37" s="190"/>
      <c r="CBP37" s="190"/>
      <c r="CBQ37" s="241"/>
      <c r="CBR37" s="806"/>
      <c r="CBS37" s="190"/>
      <c r="CBT37" s="190"/>
      <c r="CBU37" s="190"/>
      <c r="CBV37" s="194"/>
      <c r="CBW37" s="190"/>
      <c r="CBX37" s="189"/>
      <c r="CBY37" s="189"/>
      <c r="CBZ37" s="189"/>
      <c r="CCA37" s="189"/>
      <c r="CCB37" s="190"/>
      <c r="CCC37" s="190"/>
      <c r="CCD37" s="190"/>
      <c r="CCE37" s="190"/>
      <c r="CCF37" s="190"/>
      <c r="CCG37" s="241"/>
      <c r="CCH37" s="806"/>
      <c r="CCI37" s="190"/>
      <c r="CCJ37" s="190"/>
      <c r="CCK37" s="190"/>
      <c r="CCL37" s="194"/>
      <c r="CCM37" s="190"/>
      <c r="CCN37" s="189"/>
      <c r="CCO37" s="189"/>
      <c r="CCP37" s="189"/>
      <c r="CCQ37" s="189"/>
      <c r="CCR37" s="190"/>
      <c r="CCS37" s="190"/>
      <c r="CCT37" s="190"/>
      <c r="CCU37" s="190"/>
      <c r="CCV37" s="190"/>
      <c r="CCW37" s="241"/>
      <c r="CCX37" s="806"/>
      <c r="CCY37" s="190"/>
      <c r="CCZ37" s="190"/>
      <c r="CDA37" s="190"/>
      <c r="CDB37" s="194"/>
      <c r="CDC37" s="190"/>
      <c r="CDD37" s="189"/>
      <c r="CDE37" s="189"/>
      <c r="CDF37" s="189"/>
      <c r="CDG37" s="189"/>
      <c r="CDH37" s="190"/>
      <c r="CDI37" s="190"/>
      <c r="CDJ37" s="190"/>
      <c r="CDK37" s="190"/>
      <c r="CDL37" s="190"/>
      <c r="CDM37" s="241"/>
      <c r="CDN37" s="806"/>
      <c r="CDO37" s="190"/>
      <c r="CDP37" s="190"/>
      <c r="CDQ37" s="190"/>
      <c r="CDR37" s="194"/>
      <c r="CDS37" s="190"/>
      <c r="CDT37" s="189"/>
      <c r="CDU37" s="189"/>
      <c r="CDV37" s="189"/>
      <c r="CDW37" s="189"/>
      <c r="CDX37" s="190"/>
      <c r="CDY37" s="190"/>
      <c r="CDZ37" s="190"/>
      <c r="CEA37" s="190"/>
      <c r="CEB37" s="190"/>
      <c r="CEC37" s="241"/>
      <c r="CED37" s="806"/>
      <c r="CEE37" s="190"/>
      <c r="CEF37" s="190"/>
      <c r="CEG37" s="190"/>
      <c r="CEH37" s="194"/>
      <c r="CEI37" s="190"/>
      <c r="CEJ37" s="189"/>
      <c r="CEK37" s="189"/>
      <c r="CEL37" s="189"/>
      <c r="CEM37" s="189"/>
      <c r="CEN37" s="190"/>
      <c r="CEO37" s="190"/>
      <c r="CEP37" s="190"/>
      <c r="CEQ37" s="190"/>
      <c r="CER37" s="190"/>
      <c r="CES37" s="241"/>
      <c r="CET37" s="806"/>
      <c r="CEU37" s="190"/>
      <c r="CEV37" s="190"/>
      <c r="CEW37" s="190"/>
      <c r="CEX37" s="194"/>
      <c r="CEY37" s="190"/>
      <c r="CEZ37" s="189"/>
      <c r="CFA37" s="189"/>
      <c r="CFB37" s="189"/>
      <c r="CFC37" s="189"/>
      <c r="CFD37" s="190"/>
      <c r="CFE37" s="190"/>
      <c r="CFF37" s="190"/>
      <c r="CFG37" s="190"/>
      <c r="CFH37" s="190"/>
      <c r="CFI37" s="241"/>
      <c r="CFJ37" s="806"/>
      <c r="CFK37" s="190"/>
      <c r="CFL37" s="190"/>
      <c r="CFM37" s="190"/>
      <c r="CFN37" s="194"/>
      <c r="CFO37" s="190"/>
      <c r="CFP37" s="189"/>
      <c r="CFQ37" s="189"/>
      <c r="CFR37" s="189"/>
      <c r="CFS37" s="189"/>
      <c r="CFT37" s="190"/>
      <c r="CFU37" s="190"/>
      <c r="CFV37" s="190"/>
      <c r="CFW37" s="190"/>
      <c r="CFX37" s="190"/>
      <c r="CFY37" s="241"/>
      <c r="CFZ37" s="806"/>
      <c r="CGA37" s="190"/>
      <c r="CGB37" s="190"/>
      <c r="CGC37" s="190"/>
      <c r="CGD37" s="194"/>
      <c r="CGE37" s="190"/>
      <c r="CGF37" s="189"/>
      <c r="CGG37" s="189"/>
      <c r="CGH37" s="189"/>
      <c r="CGI37" s="189"/>
      <c r="CGJ37" s="190"/>
      <c r="CGK37" s="190"/>
      <c r="CGL37" s="190"/>
      <c r="CGM37" s="190"/>
      <c r="CGN37" s="190"/>
      <c r="CGO37" s="241"/>
      <c r="CGP37" s="806"/>
      <c r="CGQ37" s="190"/>
      <c r="CGR37" s="190"/>
      <c r="CGS37" s="190"/>
      <c r="CGT37" s="194"/>
      <c r="CGU37" s="190"/>
      <c r="CGV37" s="189"/>
      <c r="CGW37" s="189"/>
      <c r="CGX37" s="189"/>
      <c r="CGY37" s="189"/>
      <c r="CGZ37" s="190"/>
      <c r="CHA37" s="190"/>
      <c r="CHB37" s="190"/>
      <c r="CHC37" s="190"/>
      <c r="CHD37" s="190"/>
      <c r="CHE37" s="241"/>
      <c r="CHF37" s="806"/>
      <c r="CHG37" s="190"/>
      <c r="CHH37" s="190"/>
      <c r="CHI37" s="190"/>
      <c r="CHJ37" s="194"/>
      <c r="CHK37" s="190"/>
      <c r="CHL37" s="189"/>
      <c r="CHM37" s="189"/>
      <c r="CHN37" s="189"/>
      <c r="CHO37" s="189"/>
      <c r="CHP37" s="190"/>
      <c r="CHQ37" s="190"/>
      <c r="CHR37" s="190"/>
      <c r="CHS37" s="190"/>
      <c r="CHT37" s="190"/>
      <c r="CHU37" s="241"/>
      <c r="CHV37" s="806"/>
      <c r="CHW37" s="190"/>
      <c r="CHX37" s="190"/>
      <c r="CHY37" s="190"/>
      <c r="CHZ37" s="194"/>
      <c r="CIA37" s="190"/>
      <c r="CIB37" s="189"/>
      <c r="CIC37" s="189"/>
      <c r="CID37" s="189"/>
      <c r="CIE37" s="189"/>
      <c r="CIF37" s="190"/>
      <c r="CIG37" s="190"/>
      <c r="CIH37" s="190"/>
      <c r="CII37" s="190"/>
      <c r="CIJ37" s="190"/>
      <c r="CIK37" s="241"/>
      <c r="CIL37" s="806"/>
      <c r="CIM37" s="190"/>
      <c r="CIN37" s="190"/>
      <c r="CIO37" s="190"/>
      <c r="CIP37" s="194"/>
      <c r="CIQ37" s="190"/>
      <c r="CIR37" s="189"/>
      <c r="CIS37" s="189"/>
      <c r="CIT37" s="189"/>
      <c r="CIU37" s="189"/>
      <c r="CIV37" s="190"/>
      <c r="CIW37" s="190"/>
      <c r="CIX37" s="190"/>
      <c r="CIY37" s="190"/>
      <c r="CIZ37" s="190"/>
      <c r="CJA37" s="241"/>
      <c r="CJB37" s="806"/>
      <c r="CJC37" s="190"/>
      <c r="CJD37" s="190"/>
      <c r="CJE37" s="190"/>
      <c r="CJF37" s="194"/>
      <c r="CJG37" s="190"/>
      <c r="CJH37" s="189"/>
      <c r="CJI37" s="189"/>
      <c r="CJJ37" s="189"/>
      <c r="CJK37" s="189"/>
      <c r="CJL37" s="190"/>
      <c r="CJM37" s="190"/>
      <c r="CJN37" s="190"/>
      <c r="CJO37" s="190"/>
      <c r="CJP37" s="190"/>
      <c r="CJQ37" s="241"/>
      <c r="CJR37" s="806"/>
      <c r="CJS37" s="190"/>
      <c r="CJT37" s="190"/>
      <c r="CJU37" s="190"/>
      <c r="CJV37" s="194"/>
      <c r="CJW37" s="190"/>
      <c r="CJX37" s="189"/>
      <c r="CJY37" s="189"/>
      <c r="CJZ37" s="189"/>
      <c r="CKA37" s="189"/>
      <c r="CKB37" s="190"/>
      <c r="CKC37" s="190"/>
      <c r="CKD37" s="190"/>
      <c r="CKE37" s="190"/>
      <c r="CKF37" s="190"/>
      <c r="CKG37" s="241"/>
      <c r="CKH37" s="806"/>
      <c r="CKI37" s="190"/>
      <c r="CKJ37" s="190"/>
      <c r="CKK37" s="190"/>
      <c r="CKL37" s="194"/>
      <c r="CKM37" s="190"/>
      <c r="CKN37" s="189"/>
      <c r="CKO37" s="189"/>
      <c r="CKP37" s="189"/>
      <c r="CKQ37" s="189"/>
      <c r="CKR37" s="190"/>
      <c r="CKS37" s="190"/>
      <c r="CKT37" s="190"/>
      <c r="CKU37" s="190"/>
      <c r="CKV37" s="190"/>
      <c r="CKW37" s="241"/>
      <c r="CKX37" s="806"/>
      <c r="CKY37" s="190"/>
      <c r="CKZ37" s="190"/>
      <c r="CLA37" s="190"/>
      <c r="CLB37" s="194"/>
      <c r="CLC37" s="190"/>
      <c r="CLD37" s="189"/>
      <c r="CLE37" s="189"/>
      <c r="CLF37" s="189"/>
      <c r="CLG37" s="189"/>
      <c r="CLH37" s="190"/>
      <c r="CLI37" s="190"/>
      <c r="CLJ37" s="190"/>
      <c r="CLK37" s="190"/>
      <c r="CLL37" s="190"/>
      <c r="CLM37" s="241"/>
      <c r="CLN37" s="806"/>
      <c r="CLO37" s="190"/>
      <c r="CLP37" s="190"/>
      <c r="CLQ37" s="190"/>
      <c r="CLR37" s="194"/>
      <c r="CLS37" s="190"/>
      <c r="CLT37" s="189"/>
      <c r="CLU37" s="189"/>
      <c r="CLV37" s="189"/>
      <c r="CLW37" s="189"/>
      <c r="CLX37" s="190"/>
      <c r="CLY37" s="190"/>
      <c r="CLZ37" s="190"/>
      <c r="CMA37" s="190"/>
      <c r="CMB37" s="190"/>
      <c r="CMC37" s="241"/>
      <c r="CMD37" s="806"/>
      <c r="CME37" s="190"/>
      <c r="CMF37" s="190"/>
      <c r="CMG37" s="190"/>
      <c r="CMH37" s="194"/>
      <c r="CMI37" s="190"/>
      <c r="CMJ37" s="189"/>
      <c r="CMK37" s="189"/>
      <c r="CML37" s="189"/>
      <c r="CMM37" s="189"/>
      <c r="CMN37" s="190"/>
      <c r="CMO37" s="190"/>
      <c r="CMP37" s="190"/>
      <c r="CMQ37" s="190"/>
      <c r="CMR37" s="190"/>
      <c r="CMS37" s="241"/>
      <c r="CMT37" s="806"/>
      <c r="CMU37" s="190"/>
      <c r="CMV37" s="190"/>
      <c r="CMW37" s="190"/>
      <c r="CMX37" s="194"/>
      <c r="CMY37" s="190"/>
      <c r="CMZ37" s="189"/>
      <c r="CNA37" s="189"/>
      <c r="CNB37" s="189"/>
      <c r="CNC37" s="189"/>
      <c r="CND37" s="190"/>
      <c r="CNE37" s="190"/>
      <c r="CNF37" s="190"/>
      <c r="CNG37" s="190"/>
      <c r="CNH37" s="190"/>
      <c r="CNI37" s="241"/>
      <c r="CNJ37" s="806"/>
      <c r="CNK37" s="190"/>
      <c r="CNL37" s="190"/>
      <c r="CNM37" s="190"/>
      <c r="CNN37" s="194"/>
      <c r="CNO37" s="190"/>
      <c r="CNP37" s="189"/>
      <c r="CNQ37" s="189"/>
      <c r="CNR37" s="189"/>
      <c r="CNS37" s="189"/>
      <c r="CNT37" s="190"/>
      <c r="CNU37" s="190"/>
      <c r="CNV37" s="190"/>
      <c r="CNW37" s="190"/>
      <c r="CNX37" s="190"/>
      <c r="CNY37" s="241"/>
      <c r="CNZ37" s="806"/>
      <c r="COA37" s="190"/>
      <c r="COB37" s="190"/>
      <c r="COC37" s="190"/>
      <c r="COD37" s="194"/>
      <c r="COE37" s="190"/>
      <c r="COF37" s="189"/>
      <c r="COG37" s="189"/>
      <c r="COH37" s="189"/>
      <c r="COI37" s="189"/>
      <c r="COJ37" s="190"/>
      <c r="COK37" s="190"/>
      <c r="COL37" s="190"/>
      <c r="COM37" s="190"/>
      <c r="CON37" s="190"/>
      <c r="COO37" s="241"/>
      <c r="COP37" s="806"/>
      <c r="COQ37" s="190"/>
      <c r="COR37" s="190"/>
      <c r="COS37" s="190"/>
      <c r="COT37" s="194"/>
      <c r="COU37" s="190"/>
      <c r="COV37" s="189"/>
      <c r="COW37" s="189"/>
      <c r="COX37" s="189"/>
      <c r="COY37" s="189"/>
      <c r="COZ37" s="190"/>
      <c r="CPA37" s="190"/>
      <c r="CPB37" s="190"/>
      <c r="CPC37" s="190"/>
      <c r="CPD37" s="190"/>
      <c r="CPE37" s="241"/>
      <c r="CPF37" s="806"/>
      <c r="CPG37" s="190"/>
      <c r="CPH37" s="190"/>
      <c r="CPI37" s="190"/>
      <c r="CPJ37" s="194"/>
      <c r="CPK37" s="190"/>
      <c r="CPL37" s="189"/>
      <c r="CPM37" s="189"/>
      <c r="CPN37" s="189"/>
      <c r="CPO37" s="189"/>
      <c r="CPP37" s="190"/>
      <c r="CPQ37" s="190"/>
      <c r="CPR37" s="190"/>
      <c r="CPS37" s="190"/>
      <c r="CPT37" s="190"/>
      <c r="CPU37" s="241"/>
      <c r="CPV37" s="806"/>
      <c r="CPW37" s="190"/>
      <c r="CPX37" s="190"/>
      <c r="CPY37" s="190"/>
      <c r="CPZ37" s="194"/>
      <c r="CQA37" s="190"/>
      <c r="CQB37" s="189"/>
      <c r="CQC37" s="189"/>
      <c r="CQD37" s="189"/>
      <c r="CQE37" s="189"/>
      <c r="CQF37" s="190"/>
      <c r="CQG37" s="190"/>
      <c r="CQH37" s="190"/>
      <c r="CQI37" s="190"/>
      <c r="CQJ37" s="190"/>
      <c r="CQK37" s="241"/>
      <c r="CQL37" s="806"/>
      <c r="CQM37" s="190"/>
      <c r="CQN37" s="190"/>
      <c r="CQO37" s="190"/>
      <c r="CQP37" s="194"/>
      <c r="CQQ37" s="190"/>
      <c r="CQR37" s="189"/>
      <c r="CQS37" s="189"/>
      <c r="CQT37" s="189"/>
      <c r="CQU37" s="189"/>
      <c r="CQV37" s="190"/>
      <c r="CQW37" s="190"/>
      <c r="CQX37" s="190"/>
      <c r="CQY37" s="190"/>
      <c r="CQZ37" s="190"/>
      <c r="CRA37" s="241"/>
      <c r="CRB37" s="806"/>
      <c r="CRC37" s="190"/>
      <c r="CRD37" s="190"/>
      <c r="CRE37" s="190"/>
      <c r="CRF37" s="194"/>
      <c r="CRG37" s="190"/>
      <c r="CRH37" s="189"/>
      <c r="CRI37" s="189"/>
      <c r="CRJ37" s="189"/>
      <c r="CRK37" s="189"/>
      <c r="CRL37" s="190"/>
      <c r="CRM37" s="190"/>
      <c r="CRN37" s="190"/>
      <c r="CRO37" s="190"/>
      <c r="CRP37" s="190"/>
      <c r="CRQ37" s="241"/>
      <c r="CRR37" s="806"/>
      <c r="CRS37" s="190"/>
      <c r="CRT37" s="190"/>
      <c r="CRU37" s="190"/>
      <c r="CRV37" s="194"/>
      <c r="CRW37" s="190"/>
      <c r="CRX37" s="189"/>
      <c r="CRY37" s="189"/>
      <c r="CRZ37" s="189"/>
      <c r="CSA37" s="189"/>
      <c r="CSB37" s="190"/>
      <c r="CSC37" s="190"/>
      <c r="CSD37" s="190"/>
      <c r="CSE37" s="190"/>
      <c r="CSF37" s="190"/>
      <c r="CSG37" s="241"/>
      <c r="CSH37" s="806"/>
      <c r="CSI37" s="190"/>
      <c r="CSJ37" s="190"/>
      <c r="CSK37" s="190"/>
      <c r="CSL37" s="194"/>
      <c r="CSM37" s="190"/>
      <c r="CSN37" s="189"/>
      <c r="CSO37" s="189"/>
      <c r="CSP37" s="189"/>
      <c r="CSQ37" s="189"/>
      <c r="CSR37" s="190"/>
      <c r="CSS37" s="190"/>
      <c r="CST37" s="190"/>
      <c r="CSU37" s="190"/>
      <c r="CSV37" s="190"/>
      <c r="CSW37" s="241"/>
      <c r="CSX37" s="806"/>
      <c r="CSY37" s="190"/>
      <c r="CSZ37" s="190"/>
      <c r="CTA37" s="190"/>
      <c r="CTB37" s="194"/>
      <c r="CTC37" s="190"/>
      <c r="CTD37" s="189"/>
      <c r="CTE37" s="189"/>
      <c r="CTF37" s="189"/>
      <c r="CTG37" s="189"/>
      <c r="CTH37" s="190"/>
      <c r="CTI37" s="190"/>
      <c r="CTJ37" s="190"/>
      <c r="CTK37" s="190"/>
      <c r="CTL37" s="190"/>
      <c r="CTM37" s="241"/>
      <c r="CTN37" s="806"/>
      <c r="CTO37" s="190"/>
      <c r="CTP37" s="190"/>
      <c r="CTQ37" s="190"/>
      <c r="CTR37" s="194"/>
      <c r="CTS37" s="190"/>
      <c r="CTT37" s="189"/>
      <c r="CTU37" s="189"/>
      <c r="CTV37" s="189"/>
      <c r="CTW37" s="189"/>
      <c r="CTX37" s="190"/>
      <c r="CTY37" s="190"/>
      <c r="CTZ37" s="190"/>
      <c r="CUA37" s="190"/>
      <c r="CUB37" s="190"/>
      <c r="CUC37" s="241"/>
      <c r="CUD37" s="806"/>
      <c r="CUE37" s="190"/>
      <c r="CUF37" s="190"/>
      <c r="CUG37" s="190"/>
      <c r="CUH37" s="194"/>
      <c r="CUI37" s="190"/>
      <c r="CUJ37" s="189"/>
      <c r="CUK37" s="189"/>
      <c r="CUL37" s="189"/>
      <c r="CUM37" s="189"/>
      <c r="CUN37" s="190"/>
      <c r="CUO37" s="190"/>
      <c r="CUP37" s="190"/>
      <c r="CUQ37" s="190"/>
      <c r="CUR37" s="190"/>
      <c r="CUS37" s="241"/>
      <c r="CUT37" s="806"/>
      <c r="CUU37" s="190"/>
      <c r="CUV37" s="190"/>
      <c r="CUW37" s="190"/>
      <c r="CUX37" s="194"/>
      <c r="CUY37" s="190"/>
      <c r="CUZ37" s="189"/>
      <c r="CVA37" s="189"/>
      <c r="CVB37" s="189"/>
      <c r="CVC37" s="189"/>
      <c r="CVD37" s="190"/>
      <c r="CVE37" s="190"/>
      <c r="CVF37" s="190"/>
      <c r="CVG37" s="190"/>
      <c r="CVH37" s="190"/>
      <c r="CVI37" s="241"/>
      <c r="CVJ37" s="806"/>
      <c r="CVK37" s="190"/>
      <c r="CVL37" s="190"/>
      <c r="CVM37" s="190"/>
      <c r="CVN37" s="194"/>
      <c r="CVO37" s="190"/>
      <c r="CVP37" s="189"/>
      <c r="CVQ37" s="189"/>
      <c r="CVR37" s="189"/>
      <c r="CVS37" s="189"/>
      <c r="CVT37" s="190"/>
      <c r="CVU37" s="190"/>
      <c r="CVV37" s="190"/>
      <c r="CVW37" s="190"/>
      <c r="CVX37" s="190"/>
      <c r="CVY37" s="241"/>
      <c r="CVZ37" s="806"/>
      <c r="CWA37" s="190"/>
      <c r="CWB37" s="190"/>
      <c r="CWC37" s="190"/>
      <c r="CWD37" s="194"/>
      <c r="CWE37" s="190"/>
      <c r="CWF37" s="189"/>
      <c r="CWG37" s="189"/>
      <c r="CWH37" s="189"/>
      <c r="CWI37" s="189"/>
      <c r="CWJ37" s="190"/>
      <c r="CWK37" s="190"/>
      <c r="CWL37" s="190"/>
      <c r="CWM37" s="190"/>
      <c r="CWN37" s="190"/>
      <c r="CWO37" s="241"/>
      <c r="CWP37" s="806"/>
      <c r="CWQ37" s="190"/>
      <c r="CWR37" s="190"/>
      <c r="CWS37" s="190"/>
      <c r="CWT37" s="194"/>
      <c r="CWU37" s="190"/>
      <c r="CWV37" s="189"/>
      <c r="CWW37" s="189"/>
      <c r="CWX37" s="189"/>
      <c r="CWY37" s="189"/>
      <c r="CWZ37" s="190"/>
      <c r="CXA37" s="190"/>
      <c r="CXB37" s="190"/>
      <c r="CXC37" s="190"/>
      <c r="CXD37" s="190"/>
      <c r="CXE37" s="241"/>
      <c r="CXF37" s="806"/>
      <c r="CXG37" s="190"/>
      <c r="CXH37" s="190"/>
      <c r="CXI37" s="190"/>
      <c r="CXJ37" s="194"/>
      <c r="CXK37" s="190"/>
      <c r="CXL37" s="189"/>
      <c r="CXM37" s="189"/>
      <c r="CXN37" s="189"/>
      <c r="CXO37" s="189"/>
      <c r="CXP37" s="190"/>
      <c r="CXQ37" s="190"/>
      <c r="CXR37" s="190"/>
      <c r="CXS37" s="190"/>
      <c r="CXT37" s="190"/>
      <c r="CXU37" s="241"/>
      <c r="CXV37" s="806"/>
      <c r="CXW37" s="190"/>
      <c r="CXX37" s="190"/>
      <c r="CXY37" s="190"/>
      <c r="CXZ37" s="194"/>
      <c r="CYA37" s="190"/>
      <c r="CYB37" s="189"/>
      <c r="CYC37" s="189"/>
      <c r="CYD37" s="189"/>
      <c r="CYE37" s="189"/>
      <c r="CYF37" s="190"/>
      <c r="CYG37" s="190"/>
      <c r="CYH37" s="190"/>
      <c r="CYI37" s="190"/>
      <c r="CYJ37" s="190"/>
      <c r="CYK37" s="241"/>
      <c r="CYL37" s="806"/>
      <c r="CYM37" s="190"/>
      <c r="CYN37" s="190"/>
      <c r="CYO37" s="190"/>
      <c r="CYP37" s="194"/>
      <c r="CYQ37" s="190"/>
      <c r="CYR37" s="189"/>
      <c r="CYS37" s="189"/>
      <c r="CYT37" s="189"/>
      <c r="CYU37" s="189"/>
      <c r="CYV37" s="190"/>
      <c r="CYW37" s="190"/>
      <c r="CYX37" s="190"/>
      <c r="CYY37" s="190"/>
      <c r="CYZ37" s="190"/>
      <c r="CZA37" s="241"/>
      <c r="CZB37" s="806"/>
      <c r="CZC37" s="190"/>
      <c r="CZD37" s="190"/>
      <c r="CZE37" s="190"/>
      <c r="CZF37" s="194"/>
      <c r="CZG37" s="190"/>
      <c r="CZH37" s="189"/>
      <c r="CZI37" s="189"/>
      <c r="CZJ37" s="189"/>
      <c r="CZK37" s="189"/>
      <c r="CZL37" s="190"/>
      <c r="CZM37" s="190"/>
      <c r="CZN37" s="190"/>
      <c r="CZO37" s="190"/>
      <c r="CZP37" s="190"/>
      <c r="CZQ37" s="241"/>
      <c r="CZR37" s="806"/>
      <c r="CZS37" s="190"/>
      <c r="CZT37" s="190"/>
      <c r="CZU37" s="190"/>
      <c r="CZV37" s="194"/>
      <c r="CZW37" s="190"/>
      <c r="CZX37" s="189"/>
      <c r="CZY37" s="189"/>
      <c r="CZZ37" s="189"/>
      <c r="DAA37" s="189"/>
      <c r="DAB37" s="190"/>
      <c r="DAC37" s="190"/>
      <c r="DAD37" s="190"/>
      <c r="DAE37" s="190"/>
      <c r="DAF37" s="190"/>
      <c r="DAG37" s="241"/>
      <c r="DAH37" s="806"/>
      <c r="DAI37" s="190"/>
      <c r="DAJ37" s="190"/>
      <c r="DAK37" s="190"/>
      <c r="DAL37" s="194"/>
      <c r="DAM37" s="190"/>
      <c r="DAN37" s="189"/>
      <c r="DAO37" s="189"/>
      <c r="DAP37" s="189"/>
      <c r="DAQ37" s="189"/>
      <c r="DAR37" s="190"/>
      <c r="DAS37" s="190"/>
      <c r="DAT37" s="190"/>
      <c r="DAU37" s="190"/>
      <c r="DAV37" s="190"/>
      <c r="DAW37" s="241"/>
      <c r="DAX37" s="806"/>
      <c r="DAY37" s="190"/>
      <c r="DAZ37" s="190"/>
      <c r="DBA37" s="190"/>
      <c r="DBB37" s="194"/>
      <c r="DBC37" s="190"/>
      <c r="DBD37" s="189"/>
      <c r="DBE37" s="189"/>
      <c r="DBF37" s="189"/>
      <c r="DBG37" s="189"/>
      <c r="DBH37" s="190"/>
      <c r="DBI37" s="190"/>
      <c r="DBJ37" s="190"/>
      <c r="DBK37" s="190"/>
      <c r="DBL37" s="190"/>
      <c r="DBM37" s="241"/>
      <c r="DBN37" s="806"/>
      <c r="DBO37" s="190"/>
      <c r="DBP37" s="190"/>
      <c r="DBQ37" s="190"/>
      <c r="DBR37" s="194"/>
      <c r="DBS37" s="190"/>
      <c r="DBT37" s="189"/>
      <c r="DBU37" s="189"/>
      <c r="DBV37" s="189"/>
      <c r="DBW37" s="189"/>
      <c r="DBX37" s="190"/>
      <c r="DBY37" s="190"/>
      <c r="DBZ37" s="190"/>
      <c r="DCA37" s="190"/>
      <c r="DCB37" s="190"/>
      <c r="DCC37" s="241"/>
      <c r="DCD37" s="806"/>
      <c r="DCE37" s="190"/>
      <c r="DCF37" s="190"/>
      <c r="DCG37" s="190"/>
      <c r="DCH37" s="194"/>
      <c r="DCI37" s="190"/>
      <c r="DCJ37" s="189"/>
      <c r="DCK37" s="189"/>
      <c r="DCL37" s="189"/>
      <c r="DCM37" s="189"/>
      <c r="DCN37" s="190"/>
      <c r="DCO37" s="190"/>
      <c r="DCP37" s="190"/>
      <c r="DCQ37" s="190"/>
      <c r="DCR37" s="190"/>
      <c r="DCS37" s="241"/>
      <c r="DCT37" s="806"/>
      <c r="DCU37" s="190"/>
      <c r="DCV37" s="190"/>
      <c r="DCW37" s="190"/>
      <c r="DCX37" s="194"/>
      <c r="DCY37" s="190"/>
      <c r="DCZ37" s="189"/>
      <c r="DDA37" s="189"/>
      <c r="DDB37" s="189"/>
      <c r="DDC37" s="189"/>
      <c r="DDD37" s="190"/>
      <c r="DDE37" s="190"/>
      <c r="DDF37" s="190"/>
      <c r="DDG37" s="190"/>
      <c r="DDH37" s="190"/>
      <c r="DDI37" s="241"/>
      <c r="DDJ37" s="806"/>
      <c r="DDK37" s="190"/>
      <c r="DDL37" s="190"/>
      <c r="DDM37" s="190"/>
      <c r="DDN37" s="194"/>
      <c r="DDO37" s="190"/>
      <c r="DDP37" s="189"/>
      <c r="DDQ37" s="189"/>
      <c r="DDR37" s="189"/>
      <c r="DDS37" s="189"/>
      <c r="DDT37" s="190"/>
      <c r="DDU37" s="190"/>
      <c r="DDV37" s="190"/>
      <c r="DDW37" s="190"/>
      <c r="DDX37" s="190"/>
      <c r="DDY37" s="241"/>
      <c r="DDZ37" s="806"/>
      <c r="DEA37" s="190"/>
      <c r="DEB37" s="190"/>
      <c r="DEC37" s="190"/>
      <c r="DED37" s="194"/>
      <c r="DEE37" s="190"/>
      <c r="DEF37" s="189"/>
      <c r="DEG37" s="189"/>
      <c r="DEH37" s="189"/>
      <c r="DEI37" s="189"/>
      <c r="DEJ37" s="190"/>
      <c r="DEK37" s="190"/>
      <c r="DEL37" s="190"/>
      <c r="DEM37" s="190"/>
      <c r="DEN37" s="190"/>
      <c r="DEO37" s="241"/>
      <c r="DEP37" s="806"/>
      <c r="DEQ37" s="190"/>
      <c r="DER37" s="190"/>
      <c r="DES37" s="190"/>
      <c r="DET37" s="194"/>
      <c r="DEU37" s="190"/>
      <c r="DEV37" s="189"/>
      <c r="DEW37" s="189"/>
      <c r="DEX37" s="189"/>
      <c r="DEY37" s="189"/>
      <c r="DEZ37" s="190"/>
      <c r="DFA37" s="190"/>
      <c r="DFB37" s="190"/>
      <c r="DFC37" s="190"/>
      <c r="DFD37" s="190"/>
      <c r="DFE37" s="241"/>
      <c r="DFF37" s="806"/>
      <c r="DFG37" s="190"/>
      <c r="DFH37" s="190"/>
      <c r="DFI37" s="190"/>
      <c r="DFJ37" s="194"/>
      <c r="DFK37" s="190"/>
      <c r="DFL37" s="189"/>
      <c r="DFM37" s="189"/>
      <c r="DFN37" s="189"/>
      <c r="DFO37" s="189"/>
      <c r="DFP37" s="190"/>
      <c r="DFQ37" s="190"/>
      <c r="DFR37" s="190"/>
      <c r="DFS37" s="190"/>
      <c r="DFT37" s="190"/>
      <c r="DFU37" s="241"/>
      <c r="DFV37" s="806"/>
      <c r="DFW37" s="190"/>
      <c r="DFX37" s="190"/>
      <c r="DFY37" s="190"/>
      <c r="DFZ37" s="194"/>
      <c r="DGA37" s="190"/>
      <c r="DGB37" s="189"/>
      <c r="DGC37" s="189"/>
      <c r="DGD37" s="189"/>
      <c r="DGE37" s="189"/>
      <c r="DGF37" s="190"/>
      <c r="DGG37" s="190"/>
      <c r="DGH37" s="190"/>
      <c r="DGI37" s="190"/>
      <c r="DGJ37" s="190"/>
      <c r="DGK37" s="241"/>
      <c r="DGL37" s="806"/>
      <c r="DGM37" s="190"/>
      <c r="DGN37" s="190"/>
      <c r="DGO37" s="190"/>
      <c r="DGP37" s="194"/>
      <c r="DGQ37" s="190"/>
      <c r="DGR37" s="189"/>
      <c r="DGS37" s="189"/>
      <c r="DGT37" s="189"/>
      <c r="DGU37" s="189"/>
      <c r="DGV37" s="190"/>
      <c r="DGW37" s="190"/>
      <c r="DGX37" s="190"/>
      <c r="DGY37" s="190"/>
      <c r="DGZ37" s="190"/>
      <c r="DHA37" s="241"/>
      <c r="DHB37" s="806"/>
      <c r="DHC37" s="190"/>
      <c r="DHD37" s="190"/>
      <c r="DHE37" s="190"/>
      <c r="DHF37" s="194"/>
      <c r="DHG37" s="190"/>
      <c r="DHH37" s="189"/>
      <c r="DHI37" s="189"/>
      <c r="DHJ37" s="189"/>
      <c r="DHK37" s="189"/>
      <c r="DHL37" s="190"/>
      <c r="DHM37" s="190"/>
      <c r="DHN37" s="190"/>
      <c r="DHO37" s="190"/>
      <c r="DHP37" s="190"/>
      <c r="DHQ37" s="241"/>
      <c r="DHR37" s="806"/>
      <c r="DHS37" s="190"/>
      <c r="DHT37" s="190"/>
      <c r="DHU37" s="190"/>
      <c r="DHV37" s="194"/>
      <c r="DHW37" s="190"/>
      <c r="DHX37" s="189"/>
      <c r="DHY37" s="189"/>
      <c r="DHZ37" s="189"/>
      <c r="DIA37" s="189"/>
      <c r="DIB37" s="190"/>
      <c r="DIC37" s="190"/>
      <c r="DID37" s="190"/>
      <c r="DIE37" s="190"/>
      <c r="DIF37" s="190"/>
      <c r="DIG37" s="241"/>
      <c r="DIH37" s="806"/>
      <c r="DII37" s="190"/>
      <c r="DIJ37" s="190"/>
      <c r="DIK37" s="190"/>
      <c r="DIL37" s="194"/>
      <c r="DIM37" s="190"/>
      <c r="DIN37" s="189"/>
      <c r="DIO37" s="189"/>
      <c r="DIP37" s="189"/>
      <c r="DIQ37" s="189"/>
      <c r="DIR37" s="190"/>
      <c r="DIS37" s="190"/>
      <c r="DIT37" s="190"/>
      <c r="DIU37" s="190"/>
      <c r="DIV37" s="190"/>
      <c r="DIW37" s="241"/>
      <c r="DIX37" s="806"/>
      <c r="DIY37" s="190"/>
      <c r="DIZ37" s="190"/>
      <c r="DJA37" s="190"/>
      <c r="DJB37" s="194"/>
      <c r="DJC37" s="190"/>
      <c r="DJD37" s="189"/>
      <c r="DJE37" s="189"/>
      <c r="DJF37" s="189"/>
      <c r="DJG37" s="189"/>
      <c r="DJH37" s="190"/>
      <c r="DJI37" s="190"/>
      <c r="DJJ37" s="190"/>
      <c r="DJK37" s="190"/>
      <c r="DJL37" s="190"/>
      <c r="DJM37" s="241"/>
      <c r="DJN37" s="806"/>
      <c r="DJO37" s="190"/>
      <c r="DJP37" s="190"/>
      <c r="DJQ37" s="190"/>
      <c r="DJR37" s="194"/>
      <c r="DJS37" s="190"/>
      <c r="DJT37" s="189"/>
      <c r="DJU37" s="189"/>
      <c r="DJV37" s="189"/>
      <c r="DJW37" s="189"/>
      <c r="DJX37" s="190"/>
      <c r="DJY37" s="190"/>
      <c r="DJZ37" s="190"/>
      <c r="DKA37" s="190"/>
      <c r="DKB37" s="190"/>
      <c r="DKC37" s="241"/>
      <c r="DKD37" s="806"/>
      <c r="DKE37" s="190"/>
      <c r="DKF37" s="190"/>
      <c r="DKG37" s="190"/>
      <c r="DKH37" s="194"/>
      <c r="DKI37" s="190"/>
      <c r="DKJ37" s="189"/>
      <c r="DKK37" s="189"/>
      <c r="DKL37" s="189"/>
      <c r="DKM37" s="189"/>
      <c r="DKN37" s="190"/>
      <c r="DKO37" s="190"/>
      <c r="DKP37" s="190"/>
      <c r="DKQ37" s="190"/>
      <c r="DKR37" s="190"/>
      <c r="DKS37" s="241"/>
      <c r="DKT37" s="806"/>
      <c r="DKU37" s="190"/>
      <c r="DKV37" s="190"/>
      <c r="DKW37" s="190"/>
      <c r="DKX37" s="194"/>
      <c r="DKY37" s="190"/>
      <c r="DKZ37" s="189"/>
      <c r="DLA37" s="189"/>
      <c r="DLB37" s="189"/>
      <c r="DLC37" s="189"/>
      <c r="DLD37" s="190"/>
      <c r="DLE37" s="190"/>
      <c r="DLF37" s="190"/>
      <c r="DLG37" s="190"/>
      <c r="DLH37" s="190"/>
      <c r="DLI37" s="241"/>
      <c r="DLJ37" s="806"/>
      <c r="DLK37" s="190"/>
      <c r="DLL37" s="190"/>
      <c r="DLM37" s="190"/>
      <c r="DLN37" s="194"/>
      <c r="DLO37" s="190"/>
      <c r="DLP37" s="189"/>
      <c r="DLQ37" s="189"/>
      <c r="DLR37" s="189"/>
      <c r="DLS37" s="189"/>
      <c r="DLT37" s="190"/>
      <c r="DLU37" s="190"/>
      <c r="DLV37" s="190"/>
      <c r="DLW37" s="190"/>
      <c r="DLX37" s="190"/>
      <c r="DLY37" s="241"/>
      <c r="DLZ37" s="806"/>
      <c r="DMA37" s="190"/>
      <c r="DMB37" s="190"/>
      <c r="DMC37" s="190"/>
      <c r="DMD37" s="194"/>
      <c r="DME37" s="190"/>
      <c r="DMF37" s="189"/>
      <c r="DMG37" s="189"/>
      <c r="DMH37" s="189"/>
      <c r="DMI37" s="189"/>
      <c r="DMJ37" s="190"/>
      <c r="DMK37" s="190"/>
      <c r="DML37" s="190"/>
      <c r="DMM37" s="190"/>
      <c r="DMN37" s="190"/>
      <c r="DMO37" s="241"/>
      <c r="DMP37" s="806"/>
      <c r="DMQ37" s="190"/>
      <c r="DMR37" s="190"/>
      <c r="DMS37" s="190"/>
      <c r="DMT37" s="194"/>
      <c r="DMU37" s="190"/>
      <c r="DMV37" s="189"/>
      <c r="DMW37" s="189"/>
      <c r="DMX37" s="189"/>
      <c r="DMY37" s="189"/>
      <c r="DMZ37" s="190"/>
      <c r="DNA37" s="190"/>
      <c r="DNB37" s="190"/>
      <c r="DNC37" s="190"/>
      <c r="DND37" s="190"/>
      <c r="DNE37" s="241"/>
      <c r="DNF37" s="806"/>
      <c r="DNG37" s="190"/>
      <c r="DNH37" s="190"/>
      <c r="DNI37" s="190"/>
      <c r="DNJ37" s="194"/>
      <c r="DNK37" s="190"/>
      <c r="DNL37" s="189"/>
      <c r="DNM37" s="189"/>
      <c r="DNN37" s="189"/>
      <c r="DNO37" s="189"/>
      <c r="DNP37" s="190"/>
      <c r="DNQ37" s="190"/>
      <c r="DNR37" s="190"/>
      <c r="DNS37" s="190"/>
      <c r="DNT37" s="190"/>
      <c r="DNU37" s="241"/>
      <c r="DNV37" s="806"/>
      <c r="DNW37" s="190"/>
      <c r="DNX37" s="190"/>
      <c r="DNY37" s="190"/>
      <c r="DNZ37" s="194"/>
      <c r="DOA37" s="190"/>
      <c r="DOB37" s="189"/>
      <c r="DOC37" s="189"/>
      <c r="DOD37" s="189"/>
      <c r="DOE37" s="189"/>
      <c r="DOF37" s="190"/>
      <c r="DOG37" s="190"/>
      <c r="DOH37" s="190"/>
      <c r="DOI37" s="190"/>
      <c r="DOJ37" s="190"/>
      <c r="DOK37" s="241"/>
      <c r="DOL37" s="806"/>
      <c r="DOM37" s="190"/>
      <c r="DON37" s="190"/>
      <c r="DOO37" s="190"/>
      <c r="DOP37" s="194"/>
      <c r="DOQ37" s="190"/>
      <c r="DOR37" s="189"/>
      <c r="DOS37" s="189"/>
      <c r="DOT37" s="189"/>
      <c r="DOU37" s="189"/>
      <c r="DOV37" s="190"/>
      <c r="DOW37" s="190"/>
      <c r="DOX37" s="190"/>
      <c r="DOY37" s="190"/>
      <c r="DOZ37" s="190"/>
      <c r="DPA37" s="241"/>
      <c r="DPB37" s="806"/>
      <c r="DPC37" s="190"/>
      <c r="DPD37" s="190"/>
      <c r="DPE37" s="190"/>
      <c r="DPF37" s="194"/>
      <c r="DPG37" s="190"/>
      <c r="DPH37" s="189"/>
      <c r="DPI37" s="189"/>
      <c r="DPJ37" s="189"/>
      <c r="DPK37" s="189"/>
      <c r="DPL37" s="190"/>
      <c r="DPM37" s="190"/>
      <c r="DPN37" s="190"/>
      <c r="DPO37" s="190"/>
      <c r="DPP37" s="190"/>
      <c r="DPQ37" s="241"/>
      <c r="DPR37" s="806"/>
      <c r="DPS37" s="190"/>
      <c r="DPT37" s="190"/>
      <c r="DPU37" s="190"/>
      <c r="DPV37" s="194"/>
      <c r="DPW37" s="190"/>
      <c r="DPX37" s="189"/>
      <c r="DPY37" s="189"/>
      <c r="DPZ37" s="189"/>
      <c r="DQA37" s="189"/>
      <c r="DQB37" s="190"/>
      <c r="DQC37" s="190"/>
      <c r="DQD37" s="190"/>
      <c r="DQE37" s="190"/>
      <c r="DQF37" s="190"/>
      <c r="DQG37" s="241"/>
      <c r="DQH37" s="806"/>
      <c r="DQI37" s="190"/>
      <c r="DQJ37" s="190"/>
      <c r="DQK37" s="190"/>
      <c r="DQL37" s="194"/>
      <c r="DQM37" s="190"/>
      <c r="DQN37" s="189"/>
      <c r="DQO37" s="189"/>
      <c r="DQP37" s="189"/>
      <c r="DQQ37" s="189"/>
      <c r="DQR37" s="190"/>
      <c r="DQS37" s="190"/>
      <c r="DQT37" s="190"/>
      <c r="DQU37" s="190"/>
      <c r="DQV37" s="190"/>
      <c r="DQW37" s="241"/>
      <c r="DQX37" s="806"/>
      <c r="DQY37" s="190"/>
      <c r="DQZ37" s="190"/>
      <c r="DRA37" s="190"/>
      <c r="DRB37" s="194"/>
      <c r="DRC37" s="190"/>
      <c r="DRD37" s="189"/>
      <c r="DRE37" s="189"/>
      <c r="DRF37" s="189"/>
      <c r="DRG37" s="189"/>
      <c r="DRH37" s="190"/>
      <c r="DRI37" s="190"/>
      <c r="DRJ37" s="190"/>
      <c r="DRK37" s="190"/>
      <c r="DRL37" s="190"/>
      <c r="DRM37" s="241"/>
      <c r="DRN37" s="806"/>
      <c r="DRO37" s="190"/>
      <c r="DRP37" s="190"/>
      <c r="DRQ37" s="190"/>
      <c r="DRR37" s="194"/>
      <c r="DRS37" s="190"/>
      <c r="DRT37" s="189"/>
      <c r="DRU37" s="189"/>
      <c r="DRV37" s="189"/>
      <c r="DRW37" s="189"/>
      <c r="DRX37" s="190"/>
      <c r="DRY37" s="190"/>
      <c r="DRZ37" s="190"/>
      <c r="DSA37" s="190"/>
      <c r="DSB37" s="190"/>
      <c r="DSC37" s="241"/>
      <c r="DSD37" s="806"/>
      <c r="DSE37" s="190"/>
      <c r="DSF37" s="190"/>
      <c r="DSG37" s="190"/>
      <c r="DSH37" s="194"/>
      <c r="DSI37" s="190"/>
      <c r="DSJ37" s="189"/>
      <c r="DSK37" s="189"/>
      <c r="DSL37" s="189"/>
      <c r="DSM37" s="189"/>
      <c r="DSN37" s="190"/>
      <c r="DSO37" s="190"/>
      <c r="DSP37" s="190"/>
      <c r="DSQ37" s="190"/>
      <c r="DSR37" s="190"/>
      <c r="DSS37" s="241"/>
      <c r="DST37" s="806"/>
      <c r="DSU37" s="190"/>
      <c r="DSV37" s="190"/>
      <c r="DSW37" s="190"/>
      <c r="DSX37" s="194"/>
      <c r="DSY37" s="190"/>
      <c r="DSZ37" s="189"/>
      <c r="DTA37" s="189"/>
      <c r="DTB37" s="189"/>
      <c r="DTC37" s="189"/>
      <c r="DTD37" s="190"/>
      <c r="DTE37" s="190"/>
      <c r="DTF37" s="190"/>
      <c r="DTG37" s="190"/>
      <c r="DTH37" s="190"/>
      <c r="DTI37" s="241"/>
      <c r="DTJ37" s="806"/>
      <c r="DTK37" s="190"/>
      <c r="DTL37" s="190"/>
      <c r="DTM37" s="190"/>
      <c r="DTN37" s="194"/>
      <c r="DTO37" s="190"/>
      <c r="DTP37" s="189"/>
      <c r="DTQ37" s="189"/>
      <c r="DTR37" s="189"/>
      <c r="DTS37" s="189"/>
      <c r="DTT37" s="190"/>
      <c r="DTU37" s="190"/>
      <c r="DTV37" s="190"/>
      <c r="DTW37" s="190"/>
      <c r="DTX37" s="190"/>
      <c r="DTY37" s="241"/>
      <c r="DTZ37" s="806"/>
      <c r="DUA37" s="190"/>
      <c r="DUB37" s="190"/>
      <c r="DUC37" s="190"/>
      <c r="DUD37" s="194"/>
      <c r="DUE37" s="190"/>
      <c r="DUF37" s="189"/>
      <c r="DUG37" s="189"/>
      <c r="DUH37" s="189"/>
      <c r="DUI37" s="189"/>
      <c r="DUJ37" s="190"/>
      <c r="DUK37" s="190"/>
      <c r="DUL37" s="190"/>
      <c r="DUM37" s="190"/>
      <c r="DUN37" s="190"/>
      <c r="DUO37" s="241"/>
      <c r="DUP37" s="806"/>
      <c r="DUQ37" s="190"/>
      <c r="DUR37" s="190"/>
      <c r="DUS37" s="190"/>
      <c r="DUT37" s="194"/>
      <c r="DUU37" s="190"/>
      <c r="DUV37" s="189"/>
      <c r="DUW37" s="189"/>
      <c r="DUX37" s="189"/>
      <c r="DUY37" s="189"/>
      <c r="DUZ37" s="190"/>
      <c r="DVA37" s="190"/>
      <c r="DVB37" s="190"/>
      <c r="DVC37" s="190"/>
      <c r="DVD37" s="190"/>
      <c r="DVE37" s="241"/>
      <c r="DVF37" s="806"/>
      <c r="DVG37" s="190"/>
      <c r="DVH37" s="190"/>
      <c r="DVI37" s="190"/>
      <c r="DVJ37" s="194"/>
      <c r="DVK37" s="190"/>
      <c r="DVL37" s="189"/>
      <c r="DVM37" s="189"/>
      <c r="DVN37" s="189"/>
      <c r="DVO37" s="189"/>
      <c r="DVP37" s="190"/>
      <c r="DVQ37" s="190"/>
      <c r="DVR37" s="190"/>
      <c r="DVS37" s="190"/>
      <c r="DVT37" s="190"/>
      <c r="DVU37" s="241"/>
      <c r="DVV37" s="806"/>
      <c r="DVW37" s="190"/>
      <c r="DVX37" s="190"/>
      <c r="DVY37" s="190"/>
      <c r="DVZ37" s="194"/>
      <c r="DWA37" s="190"/>
      <c r="DWB37" s="189"/>
      <c r="DWC37" s="189"/>
      <c r="DWD37" s="189"/>
      <c r="DWE37" s="189"/>
      <c r="DWF37" s="190"/>
      <c r="DWG37" s="190"/>
      <c r="DWH37" s="190"/>
      <c r="DWI37" s="190"/>
      <c r="DWJ37" s="190"/>
      <c r="DWK37" s="241"/>
      <c r="DWL37" s="806"/>
      <c r="DWM37" s="190"/>
      <c r="DWN37" s="190"/>
      <c r="DWO37" s="190"/>
      <c r="DWP37" s="194"/>
      <c r="DWQ37" s="190"/>
      <c r="DWR37" s="189"/>
      <c r="DWS37" s="189"/>
      <c r="DWT37" s="189"/>
      <c r="DWU37" s="189"/>
      <c r="DWV37" s="190"/>
      <c r="DWW37" s="190"/>
      <c r="DWX37" s="190"/>
      <c r="DWY37" s="190"/>
      <c r="DWZ37" s="190"/>
      <c r="DXA37" s="241"/>
      <c r="DXB37" s="806"/>
      <c r="DXC37" s="190"/>
      <c r="DXD37" s="190"/>
      <c r="DXE37" s="190"/>
      <c r="DXF37" s="194"/>
      <c r="DXG37" s="190"/>
      <c r="DXH37" s="189"/>
      <c r="DXI37" s="189"/>
      <c r="DXJ37" s="189"/>
      <c r="DXK37" s="189"/>
      <c r="DXL37" s="190"/>
      <c r="DXM37" s="190"/>
      <c r="DXN37" s="190"/>
      <c r="DXO37" s="190"/>
      <c r="DXP37" s="190"/>
      <c r="DXQ37" s="241"/>
      <c r="DXR37" s="806"/>
      <c r="DXS37" s="190"/>
      <c r="DXT37" s="190"/>
      <c r="DXU37" s="190"/>
      <c r="DXV37" s="194"/>
      <c r="DXW37" s="190"/>
      <c r="DXX37" s="189"/>
      <c r="DXY37" s="189"/>
      <c r="DXZ37" s="189"/>
      <c r="DYA37" s="189"/>
      <c r="DYB37" s="190"/>
      <c r="DYC37" s="190"/>
      <c r="DYD37" s="190"/>
      <c r="DYE37" s="190"/>
      <c r="DYF37" s="190"/>
      <c r="DYG37" s="241"/>
      <c r="DYH37" s="806"/>
      <c r="DYI37" s="190"/>
      <c r="DYJ37" s="190"/>
      <c r="DYK37" s="190"/>
      <c r="DYL37" s="194"/>
      <c r="DYM37" s="190"/>
      <c r="DYN37" s="189"/>
      <c r="DYO37" s="189"/>
      <c r="DYP37" s="189"/>
      <c r="DYQ37" s="189"/>
      <c r="DYR37" s="190"/>
      <c r="DYS37" s="190"/>
      <c r="DYT37" s="190"/>
      <c r="DYU37" s="190"/>
      <c r="DYV37" s="190"/>
      <c r="DYW37" s="241"/>
      <c r="DYX37" s="806"/>
      <c r="DYY37" s="190"/>
      <c r="DYZ37" s="190"/>
      <c r="DZA37" s="190"/>
      <c r="DZB37" s="194"/>
      <c r="DZC37" s="190"/>
      <c r="DZD37" s="189"/>
      <c r="DZE37" s="189"/>
      <c r="DZF37" s="189"/>
      <c r="DZG37" s="189"/>
      <c r="DZH37" s="190"/>
      <c r="DZI37" s="190"/>
      <c r="DZJ37" s="190"/>
      <c r="DZK37" s="190"/>
      <c r="DZL37" s="190"/>
      <c r="DZM37" s="241"/>
      <c r="DZN37" s="806"/>
      <c r="DZO37" s="190"/>
      <c r="DZP37" s="190"/>
      <c r="DZQ37" s="190"/>
      <c r="DZR37" s="194"/>
      <c r="DZS37" s="190"/>
      <c r="DZT37" s="189"/>
      <c r="DZU37" s="189"/>
      <c r="DZV37" s="189"/>
      <c r="DZW37" s="189"/>
      <c r="DZX37" s="190"/>
      <c r="DZY37" s="190"/>
      <c r="DZZ37" s="190"/>
      <c r="EAA37" s="190"/>
      <c r="EAB37" s="190"/>
      <c r="EAC37" s="241"/>
      <c r="EAD37" s="806"/>
      <c r="EAE37" s="190"/>
      <c r="EAF37" s="190"/>
      <c r="EAG37" s="190"/>
      <c r="EAH37" s="194"/>
      <c r="EAI37" s="190"/>
      <c r="EAJ37" s="189"/>
      <c r="EAK37" s="189"/>
      <c r="EAL37" s="189"/>
      <c r="EAM37" s="189"/>
      <c r="EAN37" s="190"/>
      <c r="EAO37" s="190"/>
      <c r="EAP37" s="190"/>
      <c r="EAQ37" s="190"/>
      <c r="EAR37" s="190"/>
      <c r="EAS37" s="241"/>
      <c r="EAT37" s="806"/>
      <c r="EAU37" s="190"/>
      <c r="EAV37" s="190"/>
      <c r="EAW37" s="190"/>
      <c r="EAX37" s="194"/>
      <c r="EAY37" s="190"/>
      <c r="EAZ37" s="189"/>
      <c r="EBA37" s="189"/>
      <c r="EBB37" s="189"/>
      <c r="EBC37" s="189"/>
      <c r="EBD37" s="190"/>
      <c r="EBE37" s="190"/>
      <c r="EBF37" s="190"/>
      <c r="EBG37" s="190"/>
      <c r="EBH37" s="190"/>
      <c r="EBI37" s="241"/>
      <c r="EBJ37" s="806"/>
      <c r="EBK37" s="190"/>
      <c r="EBL37" s="190"/>
      <c r="EBM37" s="190"/>
      <c r="EBN37" s="194"/>
      <c r="EBO37" s="190"/>
      <c r="EBP37" s="189"/>
      <c r="EBQ37" s="189"/>
      <c r="EBR37" s="189"/>
      <c r="EBS37" s="189"/>
      <c r="EBT37" s="190"/>
      <c r="EBU37" s="190"/>
      <c r="EBV37" s="190"/>
      <c r="EBW37" s="190"/>
      <c r="EBX37" s="190"/>
      <c r="EBY37" s="241"/>
      <c r="EBZ37" s="806"/>
      <c r="ECA37" s="190"/>
      <c r="ECB37" s="190"/>
      <c r="ECC37" s="190"/>
      <c r="ECD37" s="194"/>
      <c r="ECE37" s="190"/>
      <c r="ECF37" s="189"/>
      <c r="ECG37" s="189"/>
      <c r="ECH37" s="189"/>
      <c r="ECI37" s="189"/>
      <c r="ECJ37" s="190"/>
      <c r="ECK37" s="190"/>
      <c r="ECL37" s="190"/>
      <c r="ECM37" s="190"/>
      <c r="ECN37" s="190"/>
      <c r="ECO37" s="241"/>
      <c r="ECP37" s="806"/>
      <c r="ECQ37" s="190"/>
      <c r="ECR37" s="190"/>
      <c r="ECS37" s="190"/>
      <c r="ECT37" s="194"/>
      <c r="ECU37" s="190"/>
      <c r="ECV37" s="189"/>
      <c r="ECW37" s="189"/>
      <c r="ECX37" s="189"/>
      <c r="ECY37" s="189"/>
      <c r="ECZ37" s="190"/>
      <c r="EDA37" s="190"/>
      <c r="EDB37" s="190"/>
      <c r="EDC37" s="190"/>
      <c r="EDD37" s="190"/>
      <c r="EDE37" s="241"/>
      <c r="EDF37" s="806"/>
      <c r="EDG37" s="190"/>
      <c r="EDH37" s="190"/>
      <c r="EDI37" s="190"/>
      <c r="EDJ37" s="194"/>
      <c r="EDK37" s="190"/>
      <c r="EDL37" s="189"/>
      <c r="EDM37" s="189"/>
      <c r="EDN37" s="189"/>
      <c r="EDO37" s="189"/>
      <c r="EDP37" s="190"/>
      <c r="EDQ37" s="190"/>
      <c r="EDR37" s="190"/>
      <c r="EDS37" s="190"/>
      <c r="EDT37" s="190"/>
      <c r="EDU37" s="241"/>
      <c r="EDV37" s="806"/>
      <c r="EDW37" s="190"/>
      <c r="EDX37" s="190"/>
      <c r="EDY37" s="190"/>
      <c r="EDZ37" s="194"/>
      <c r="EEA37" s="190"/>
      <c r="EEB37" s="189"/>
      <c r="EEC37" s="189"/>
      <c r="EED37" s="189"/>
      <c r="EEE37" s="189"/>
      <c r="EEF37" s="190"/>
      <c r="EEG37" s="190"/>
      <c r="EEH37" s="190"/>
      <c r="EEI37" s="190"/>
      <c r="EEJ37" s="190"/>
      <c r="EEK37" s="241"/>
      <c r="EEL37" s="806"/>
      <c r="EEM37" s="190"/>
      <c r="EEN37" s="190"/>
      <c r="EEO37" s="190"/>
      <c r="EEP37" s="194"/>
      <c r="EEQ37" s="190"/>
      <c r="EER37" s="189"/>
      <c r="EES37" s="189"/>
      <c r="EET37" s="189"/>
      <c r="EEU37" s="189"/>
      <c r="EEV37" s="190"/>
      <c r="EEW37" s="190"/>
      <c r="EEX37" s="190"/>
      <c r="EEY37" s="190"/>
      <c r="EEZ37" s="190"/>
      <c r="EFA37" s="241"/>
      <c r="EFB37" s="806"/>
      <c r="EFC37" s="190"/>
      <c r="EFD37" s="190"/>
      <c r="EFE37" s="190"/>
      <c r="EFF37" s="194"/>
      <c r="EFG37" s="190"/>
      <c r="EFH37" s="189"/>
      <c r="EFI37" s="189"/>
      <c r="EFJ37" s="189"/>
      <c r="EFK37" s="189"/>
      <c r="EFL37" s="190"/>
      <c r="EFM37" s="190"/>
      <c r="EFN37" s="190"/>
      <c r="EFO37" s="190"/>
      <c r="EFP37" s="190"/>
      <c r="EFQ37" s="241"/>
      <c r="EFR37" s="806"/>
      <c r="EFS37" s="190"/>
      <c r="EFT37" s="190"/>
      <c r="EFU37" s="190"/>
      <c r="EFV37" s="194"/>
      <c r="EFW37" s="190"/>
      <c r="EFX37" s="189"/>
      <c r="EFY37" s="189"/>
      <c r="EFZ37" s="189"/>
      <c r="EGA37" s="189"/>
      <c r="EGB37" s="190"/>
      <c r="EGC37" s="190"/>
      <c r="EGD37" s="190"/>
      <c r="EGE37" s="190"/>
      <c r="EGF37" s="190"/>
      <c r="EGG37" s="241"/>
      <c r="EGH37" s="806"/>
      <c r="EGI37" s="190"/>
      <c r="EGJ37" s="190"/>
      <c r="EGK37" s="190"/>
      <c r="EGL37" s="194"/>
      <c r="EGM37" s="190"/>
      <c r="EGN37" s="189"/>
      <c r="EGO37" s="189"/>
      <c r="EGP37" s="189"/>
      <c r="EGQ37" s="189"/>
      <c r="EGR37" s="190"/>
      <c r="EGS37" s="190"/>
      <c r="EGT37" s="190"/>
      <c r="EGU37" s="190"/>
      <c r="EGV37" s="190"/>
      <c r="EGW37" s="241"/>
      <c r="EGX37" s="806"/>
      <c r="EGY37" s="190"/>
      <c r="EGZ37" s="190"/>
      <c r="EHA37" s="190"/>
      <c r="EHB37" s="194"/>
      <c r="EHC37" s="190"/>
      <c r="EHD37" s="189"/>
      <c r="EHE37" s="189"/>
      <c r="EHF37" s="189"/>
      <c r="EHG37" s="189"/>
      <c r="EHH37" s="190"/>
      <c r="EHI37" s="190"/>
      <c r="EHJ37" s="190"/>
      <c r="EHK37" s="190"/>
      <c r="EHL37" s="190"/>
      <c r="EHM37" s="241"/>
      <c r="EHN37" s="806"/>
      <c r="EHO37" s="190"/>
      <c r="EHP37" s="190"/>
      <c r="EHQ37" s="190"/>
      <c r="EHR37" s="194"/>
      <c r="EHS37" s="190"/>
      <c r="EHT37" s="189"/>
      <c r="EHU37" s="189"/>
      <c r="EHV37" s="189"/>
      <c r="EHW37" s="189"/>
      <c r="EHX37" s="190"/>
      <c r="EHY37" s="190"/>
      <c r="EHZ37" s="190"/>
      <c r="EIA37" s="190"/>
      <c r="EIB37" s="190"/>
      <c r="EIC37" s="241"/>
      <c r="EID37" s="806"/>
      <c r="EIE37" s="190"/>
      <c r="EIF37" s="190"/>
      <c r="EIG37" s="190"/>
      <c r="EIH37" s="194"/>
      <c r="EII37" s="190"/>
      <c r="EIJ37" s="189"/>
      <c r="EIK37" s="189"/>
      <c r="EIL37" s="189"/>
      <c r="EIM37" s="189"/>
      <c r="EIN37" s="190"/>
      <c r="EIO37" s="190"/>
      <c r="EIP37" s="190"/>
      <c r="EIQ37" s="190"/>
      <c r="EIR37" s="190"/>
      <c r="EIS37" s="241"/>
      <c r="EIT37" s="806"/>
      <c r="EIU37" s="190"/>
      <c r="EIV37" s="190"/>
      <c r="EIW37" s="190"/>
      <c r="EIX37" s="194"/>
      <c r="EIY37" s="190"/>
      <c r="EIZ37" s="189"/>
      <c r="EJA37" s="189"/>
      <c r="EJB37" s="189"/>
      <c r="EJC37" s="189"/>
      <c r="EJD37" s="190"/>
      <c r="EJE37" s="190"/>
      <c r="EJF37" s="190"/>
      <c r="EJG37" s="190"/>
      <c r="EJH37" s="190"/>
      <c r="EJI37" s="241"/>
      <c r="EJJ37" s="806"/>
      <c r="EJK37" s="190"/>
      <c r="EJL37" s="190"/>
      <c r="EJM37" s="190"/>
      <c r="EJN37" s="194"/>
      <c r="EJO37" s="190"/>
      <c r="EJP37" s="189"/>
      <c r="EJQ37" s="189"/>
      <c r="EJR37" s="189"/>
      <c r="EJS37" s="189"/>
      <c r="EJT37" s="190"/>
      <c r="EJU37" s="190"/>
      <c r="EJV37" s="190"/>
      <c r="EJW37" s="190"/>
      <c r="EJX37" s="190"/>
      <c r="EJY37" s="241"/>
      <c r="EJZ37" s="806"/>
      <c r="EKA37" s="190"/>
      <c r="EKB37" s="190"/>
      <c r="EKC37" s="190"/>
      <c r="EKD37" s="194"/>
      <c r="EKE37" s="190"/>
      <c r="EKF37" s="189"/>
      <c r="EKG37" s="189"/>
      <c r="EKH37" s="189"/>
      <c r="EKI37" s="189"/>
      <c r="EKJ37" s="190"/>
      <c r="EKK37" s="190"/>
      <c r="EKL37" s="190"/>
      <c r="EKM37" s="190"/>
      <c r="EKN37" s="190"/>
      <c r="EKO37" s="241"/>
      <c r="EKP37" s="806"/>
      <c r="EKQ37" s="190"/>
      <c r="EKR37" s="190"/>
      <c r="EKS37" s="190"/>
      <c r="EKT37" s="194"/>
      <c r="EKU37" s="190"/>
      <c r="EKV37" s="189"/>
      <c r="EKW37" s="189"/>
      <c r="EKX37" s="189"/>
      <c r="EKY37" s="189"/>
      <c r="EKZ37" s="190"/>
      <c r="ELA37" s="190"/>
      <c r="ELB37" s="190"/>
      <c r="ELC37" s="190"/>
      <c r="ELD37" s="190"/>
      <c r="ELE37" s="241"/>
      <c r="ELF37" s="806"/>
      <c r="ELG37" s="190"/>
      <c r="ELH37" s="190"/>
      <c r="ELI37" s="190"/>
      <c r="ELJ37" s="194"/>
      <c r="ELK37" s="190"/>
      <c r="ELL37" s="189"/>
      <c r="ELM37" s="189"/>
      <c r="ELN37" s="189"/>
      <c r="ELO37" s="189"/>
      <c r="ELP37" s="190"/>
      <c r="ELQ37" s="190"/>
      <c r="ELR37" s="190"/>
      <c r="ELS37" s="190"/>
      <c r="ELT37" s="190"/>
      <c r="ELU37" s="241"/>
      <c r="ELV37" s="806"/>
      <c r="ELW37" s="190"/>
      <c r="ELX37" s="190"/>
      <c r="ELY37" s="190"/>
      <c r="ELZ37" s="194"/>
      <c r="EMA37" s="190"/>
      <c r="EMB37" s="189"/>
      <c r="EMC37" s="189"/>
      <c r="EMD37" s="189"/>
      <c r="EME37" s="189"/>
      <c r="EMF37" s="190"/>
      <c r="EMG37" s="190"/>
      <c r="EMH37" s="190"/>
      <c r="EMI37" s="190"/>
      <c r="EMJ37" s="190"/>
      <c r="EMK37" s="241"/>
      <c r="EML37" s="806"/>
      <c r="EMM37" s="190"/>
      <c r="EMN37" s="190"/>
      <c r="EMO37" s="190"/>
      <c r="EMP37" s="194"/>
      <c r="EMQ37" s="190"/>
      <c r="EMR37" s="189"/>
      <c r="EMS37" s="189"/>
      <c r="EMT37" s="189"/>
      <c r="EMU37" s="189"/>
      <c r="EMV37" s="190"/>
      <c r="EMW37" s="190"/>
      <c r="EMX37" s="190"/>
      <c r="EMY37" s="190"/>
      <c r="EMZ37" s="190"/>
      <c r="ENA37" s="241"/>
      <c r="ENB37" s="806"/>
      <c r="ENC37" s="190"/>
      <c r="END37" s="190"/>
      <c r="ENE37" s="190"/>
      <c r="ENF37" s="194"/>
      <c r="ENG37" s="190"/>
      <c r="ENH37" s="189"/>
      <c r="ENI37" s="189"/>
      <c r="ENJ37" s="189"/>
      <c r="ENK37" s="189"/>
      <c r="ENL37" s="190"/>
      <c r="ENM37" s="190"/>
      <c r="ENN37" s="190"/>
      <c r="ENO37" s="190"/>
      <c r="ENP37" s="190"/>
      <c r="ENQ37" s="241"/>
      <c r="ENR37" s="806"/>
      <c r="ENS37" s="190"/>
      <c r="ENT37" s="190"/>
      <c r="ENU37" s="190"/>
      <c r="ENV37" s="194"/>
      <c r="ENW37" s="190"/>
      <c r="ENX37" s="189"/>
      <c r="ENY37" s="189"/>
      <c r="ENZ37" s="189"/>
      <c r="EOA37" s="189"/>
      <c r="EOB37" s="190"/>
      <c r="EOC37" s="190"/>
      <c r="EOD37" s="190"/>
      <c r="EOE37" s="190"/>
      <c r="EOF37" s="190"/>
      <c r="EOG37" s="241"/>
      <c r="EOH37" s="806"/>
      <c r="EOI37" s="190"/>
      <c r="EOJ37" s="190"/>
      <c r="EOK37" s="190"/>
      <c r="EOL37" s="194"/>
      <c r="EOM37" s="190"/>
      <c r="EON37" s="189"/>
      <c r="EOO37" s="189"/>
      <c r="EOP37" s="189"/>
      <c r="EOQ37" s="189"/>
      <c r="EOR37" s="190"/>
      <c r="EOS37" s="190"/>
      <c r="EOT37" s="190"/>
      <c r="EOU37" s="190"/>
      <c r="EOV37" s="190"/>
      <c r="EOW37" s="241"/>
      <c r="EOX37" s="806"/>
      <c r="EOY37" s="190"/>
      <c r="EOZ37" s="190"/>
      <c r="EPA37" s="190"/>
      <c r="EPB37" s="194"/>
      <c r="EPC37" s="190"/>
      <c r="EPD37" s="189"/>
      <c r="EPE37" s="189"/>
      <c r="EPF37" s="189"/>
      <c r="EPG37" s="189"/>
      <c r="EPH37" s="190"/>
      <c r="EPI37" s="190"/>
      <c r="EPJ37" s="190"/>
      <c r="EPK37" s="190"/>
      <c r="EPL37" s="190"/>
      <c r="EPM37" s="241"/>
      <c r="EPN37" s="806"/>
      <c r="EPO37" s="190"/>
      <c r="EPP37" s="190"/>
      <c r="EPQ37" s="190"/>
      <c r="EPR37" s="194"/>
      <c r="EPS37" s="190"/>
      <c r="EPT37" s="189"/>
      <c r="EPU37" s="189"/>
      <c r="EPV37" s="189"/>
      <c r="EPW37" s="189"/>
      <c r="EPX37" s="190"/>
      <c r="EPY37" s="190"/>
      <c r="EPZ37" s="190"/>
      <c r="EQA37" s="190"/>
      <c r="EQB37" s="190"/>
      <c r="EQC37" s="241"/>
      <c r="EQD37" s="806"/>
      <c r="EQE37" s="190"/>
      <c r="EQF37" s="190"/>
      <c r="EQG37" s="190"/>
      <c r="EQH37" s="194"/>
      <c r="EQI37" s="190"/>
      <c r="EQJ37" s="189"/>
      <c r="EQK37" s="189"/>
      <c r="EQL37" s="189"/>
      <c r="EQM37" s="189"/>
      <c r="EQN37" s="190"/>
      <c r="EQO37" s="190"/>
      <c r="EQP37" s="190"/>
      <c r="EQQ37" s="190"/>
      <c r="EQR37" s="190"/>
      <c r="EQS37" s="241"/>
      <c r="EQT37" s="806"/>
      <c r="EQU37" s="190"/>
      <c r="EQV37" s="190"/>
      <c r="EQW37" s="190"/>
      <c r="EQX37" s="194"/>
      <c r="EQY37" s="190"/>
      <c r="EQZ37" s="189"/>
      <c r="ERA37" s="189"/>
      <c r="ERB37" s="189"/>
      <c r="ERC37" s="189"/>
      <c r="ERD37" s="190"/>
      <c r="ERE37" s="190"/>
      <c r="ERF37" s="190"/>
      <c r="ERG37" s="190"/>
      <c r="ERH37" s="190"/>
      <c r="ERI37" s="241"/>
      <c r="ERJ37" s="806"/>
      <c r="ERK37" s="190"/>
      <c r="ERL37" s="190"/>
      <c r="ERM37" s="190"/>
      <c r="ERN37" s="194"/>
      <c r="ERO37" s="190"/>
      <c r="ERP37" s="189"/>
      <c r="ERQ37" s="189"/>
      <c r="ERR37" s="189"/>
      <c r="ERS37" s="189"/>
      <c r="ERT37" s="190"/>
      <c r="ERU37" s="190"/>
      <c r="ERV37" s="190"/>
      <c r="ERW37" s="190"/>
      <c r="ERX37" s="190"/>
      <c r="ERY37" s="241"/>
      <c r="ERZ37" s="806"/>
      <c r="ESA37" s="190"/>
      <c r="ESB37" s="190"/>
      <c r="ESC37" s="190"/>
      <c r="ESD37" s="194"/>
      <c r="ESE37" s="190"/>
      <c r="ESF37" s="189"/>
      <c r="ESG37" s="189"/>
      <c r="ESH37" s="189"/>
      <c r="ESI37" s="189"/>
      <c r="ESJ37" s="190"/>
      <c r="ESK37" s="190"/>
      <c r="ESL37" s="190"/>
      <c r="ESM37" s="190"/>
      <c r="ESN37" s="190"/>
      <c r="ESO37" s="241"/>
      <c r="ESP37" s="806"/>
      <c r="ESQ37" s="190"/>
      <c r="ESR37" s="190"/>
      <c r="ESS37" s="190"/>
      <c r="EST37" s="194"/>
      <c r="ESU37" s="190"/>
      <c r="ESV37" s="189"/>
      <c r="ESW37" s="189"/>
      <c r="ESX37" s="189"/>
      <c r="ESY37" s="189"/>
      <c r="ESZ37" s="190"/>
      <c r="ETA37" s="190"/>
      <c r="ETB37" s="190"/>
      <c r="ETC37" s="190"/>
      <c r="ETD37" s="190"/>
      <c r="ETE37" s="241"/>
      <c r="ETF37" s="806"/>
      <c r="ETG37" s="190"/>
      <c r="ETH37" s="190"/>
      <c r="ETI37" s="190"/>
      <c r="ETJ37" s="194"/>
      <c r="ETK37" s="190"/>
      <c r="ETL37" s="189"/>
      <c r="ETM37" s="189"/>
      <c r="ETN37" s="189"/>
      <c r="ETO37" s="189"/>
      <c r="ETP37" s="190"/>
      <c r="ETQ37" s="190"/>
      <c r="ETR37" s="190"/>
      <c r="ETS37" s="190"/>
      <c r="ETT37" s="190"/>
      <c r="ETU37" s="241"/>
      <c r="ETV37" s="806"/>
      <c r="ETW37" s="190"/>
      <c r="ETX37" s="190"/>
      <c r="ETY37" s="190"/>
      <c r="ETZ37" s="194"/>
      <c r="EUA37" s="190"/>
      <c r="EUB37" s="189"/>
      <c r="EUC37" s="189"/>
      <c r="EUD37" s="189"/>
      <c r="EUE37" s="189"/>
      <c r="EUF37" s="190"/>
      <c r="EUG37" s="190"/>
      <c r="EUH37" s="190"/>
      <c r="EUI37" s="190"/>
      <c r="EUJ37" s="190"/>
      <c r="EUK37" s="241"/>
      <c r="EUL37" s="806"/>
      <c r="EUM37" s="190"/>
      <c r="EUN37" s="190"/>
      <c r="EUO37" s="190"/>
      <c r="EUP37" s="194"/>
      <c r="EUQ37" s="190"/>
      <c r="EUR37" s="189"/>
      <c r="EUS37" s="189"/>
      <c r="EUT37" s="189"/>
      <c r="EUU37" s="189"/>
      <c r="EUV37" s="190"/>
      <c r="EUW37" s="190"/>
      <c r="EUX37" s="190"/>
      <c r="EUY37" s="190"/>
      <c r="EUZ37" s="190"/>
      <c r="EVA37" s="241"/>
      <c r="EVB37" s="806"/>
      <c r="EVC37" s="190"/>
      <c r="EVD37" s="190"/>
      <c r="EVE37" s="190"/>
      <c r="EVF37" s="194"/>
      <c r="EVG37" s="190"/>
      <c r="EVH37" s="189"/>
      <c r="EVI37" s="189"/>
      <c r="EVJ37" s="189"/>
      <c r="EVK37" s="189"/>
      <c r="EVL37" s="190"/>
      <c r="EVM37" s="190"/>
      <c r="EVN37" s="190"/>
      <c r="EVO37" s="190"/>
      <c r="EVP37" s="190"/>
      <c r="EVQ37" s="241"/>
      <c r="EVR37" s="806"/>
      <c r="EVS37" s="190"/>
      <c r="EVT37" s="190"/>
      <c r="EVU37" s="190"/>
      <c r="EVV37" s="194"/>
      <c r="EVW37" s="190"/>
      <c r="EVX37" s="189"/>
      <c r="EVY37" s="189"/>
      <c r="EVZ37" s="189"/>
      <c r="EWA37" s="189"/>
      <c r="EWB37" s="190"/>
      <c r="EWC37" s="190"/>
      <c r="EWD37" s="190"/>
      <c r="EWE37" s="190"/>
      <c r="EWF37" s="190"/>
      <c r="EWG37" s="241"/>
      <c r="EWH37" s="806"/>
      <c r="EWI37" s="190"/>
      <c r="EWJ37" s="190"/>
      <c r="EWK37" s="190"/>
      <c r="EWL37" s="194"/>
      <c r="EWM37" s="190"/>
      <c r="EWN37" s="189"/>
      <c r="EWO37" s="189"/>
      <c r="EWP37" s="189"/>
      <c r="EWQ37" s="189"/>
      <c r="EWR37" s="190"/>
      <c r="EWS37" s="190"/>
      <c r="EWT37" s="190"/>
      <c r="EWU37" s="190"/>
      <c r="EWV37" s="190"/>
      <c r="EWW37" s="241"/>
      <c r="EWX37" s="806"/>
      <c r="EWY37" s="190"/>
      <c r="EWZ37" s="190"/>
      <c r="EXA37" s="190"/>
      <c r="EXB37" s="194"/>
      <c r="EXC37" s="190"/>
      <c r="EXD37" s="189"/>
      <c r="EXE37" s="189"/>
      <c r="EXF37" s="189"/>
      <c r="EXG37" s="189"/>
      <c r="EXH37" s="190"/>
      <c r="EXI37" s="190"/>
      <c r="EXJ37" s="190"/>
      <c r="EXK37" s="190"/>
      <c r="EXL37" s="190"/>
      <c r="EXM37" s="241"/>
      <c r="EXN37" s="806"/>
      <c r="EXO37" s="190"/>
      <c r="EXP37" s="190"/>
      <c r="EXQ37" s="190"/>
      <c r="EXR37" s="194"/>
      <c r="EXS37" s="190"/>
      <c r="EXT37" s="189"/>
      <c r="EXU37" s="189"/>
      <c r="EXV37" s="189"/>
      <c r="EXW37" s="189"/>
      <c r="EXX37" s="190"/>
      <c r="EXY37" s="190"/>
      <c r="EXZ37" s="190"/>
      <c r="EYA37" s="190"/>
      <c r="EYB37" s="190"/>
      <c r="EYC37" s="241"/>
      <c r="EYD37" s="806"/>
      <c r="EYE37" s="190"/>
      <c r="EYF37" s="190"/>
      <c r="EYG37" s="190"/>
      <c r="EYH37" s="194"/>
      <c r="EYI37" s="190"/>
      <c r="EYJ37" s="189"/>
      <c r="EYK37" s="189"/>
      <c r="EYL37" s="189"/>
      <c r="EYM37" s="189"/>
      <c r="EYN37" s="190"/>
      <c r="EYO37" s="190"/>
      <c r="EYP37" s="190"/>
      <c r="EYQ37" s="190"/>
      <c r="EYR37" s="190"/>
      <c r="EYS37" s="241"/>
      <c r="EYT37" s="806"/>
      <c r="EYU37" s="190"/>
      <c r="EYV37" s="190"/>
      <c r="EYW37" s="190"/>
      <c r="EYX37" s="194"/>
      <c r="EYY37" s="190"/>
      <c r="EYZ37" s="189"/>
      <c r="EZA37" s="189"/>
      <c r="EZB37" s="189"/>
      <c r="EZC37" s="189"/>
      <c r="EZD37" s="190"/>
      <c r="EZE37" s="190"/>
      <c r="EZF37" s="190"/>
      <c r="EZG37" s="190"/>
      <c r="EZH37" s="190"/>
      <c r="EZI37" s="241"/>
      <c r="EZJ37" s="806"/>
      <c r="EZK37" s="190"/>
      <c r="EZL37" s="190"/>
      <c r="EZM37" s="190"/>
      <c r="EZN37" s="194"/>
      <c r="EZO37" s="190"/>
      <c r="EZP37" s="189"/>
      <c r="EZQ37" s="189"/>
      <c r="EZR37" s="189"/>
      <c r="EZS37" s="189"/>
      <c r="EZT37" s="190"/>
      <c r="EZU37" s="190"/>
      <c r="EZV37" s="190"/>
      <c r="EZW37" s="190"/>
      <c r="EZX37" s="190"/>
      <c r="EZY37" s="241"/>
      <c r="EZZ37" s="806"/>
      <c r="FAA37" s="190"/>
      <c r="FAB37" s="190"/>
      <c r="FAC37" s="190"/>
      <c r="FAD37" s="194"/>
      <c r="FAE37" s="190"/>
      <c r="FAF37" s="189"/>
      <c r="FAG37" s="189"/>
      <c r="FAH37" s="189"/>
      <c r="FAI37" s="189"/>
      <c r="FAJ37" s="190"/>
      <c r="FAK37" s="190"/>
      <c r="FAL37" s="190"/>
      <c r="FAM37" s="190"/>
      <c r="FAN37" s="190"/>
      <c r="FAO37" s="241"/>
      <c r="FAP37" s="806"/>
      <c r="FAQ37" s="190"/>
      <c r="FAR37" s="190"/>
      <c r="FAS37" s="190"/>
      <c r="FAT37" s="194"/>
      <c r="FAU37" s="190"/>
      <c r="FAV37" s="189"/>
      <c r="FAW37" s="189"/>
      <c r="FAX37" s="189"/>
      <c r="FAY37" s="189"/>
      <c r="FAZ37" s="190"/>
      <c r="FBA37" s="190"/>
      <c r="FBB37" s="190"/>
      <c r="FBC37" s="190"/>
      <c r="FBD37" s="190"/>
      <c r="FBE37" s="241"/>
      <c r="FBF37" s="806"/>
      <c r="FBG37" s="190"/>
      <c r="FBH37" s="190"/>
      <c r="FBI37" s="190"/>
      <c r="FBJ37" s="194"/>
      <c r="FBK37" s="190"/>
      <c r="FBL37" s="189"/>
      <c r="FBM37" s="189"/>
      <c r="FBN37" s="189"/>
      <c r="FBO37" s="189"/>
      <c r="FBP37" s="190"/>
      <c r="FBQ37" s="190"/>
      <c r="FBR37" s="190"/>
      <c r="FBS37" s="190"/>
      <c r="FBT37" s="190"/>
      <c r="FBU37" s="241"/>
      <c r="FBV37" s="806"/>
      <c r="FBW37" s="190"/>
      <c r="FBX37" s="190"/>
      <c r="FBY37" s="190"/>
      <c r="FBZ37" s="194"/>
      <c r="FCA37" s="190"/>
      <c r="FCB37" s="189"/>
      <c r="FCC37" s="189"/>
      <c r="FCD37" s="189"/>
      <c r="FCE37" s="189"/>
      <c r="FCF37" s="190"/>
      <c r="FCG37" s="190"/>
      <c r="FCH37" s="190"/>
      <c r="FCI37" s="190"/>
      <c r="FCJ37" s="190"/>
      <c r="FCK37" s="241"/>
      <c r="FCL37" s="806"/>
      <c r="FCM37" s="190"/>
      <c r="FCN37" s="190"/>
      <c r="FCO37" s="190"/>
      <c r="FCP37" s="194"/>
      <c r="FCQ37" s="190"/>
      <c r="FCR37" s="189"/>
      <c r="FCS37" s="189"/>
      <c r="FCT37" s="189"/>
      <c r="FCU37" s="189"/>
      <c r="FCV37" s="190"/>
      <c r="FCW37" s="190"/>
      <c r="FCX37" s="190"/>
      <c r="FCY37" s="190"/>
      <c r="FCZ37" s="190"/>
      <c r="FDA37" s="241"/>
      <c r="FDB37" s="806"/>
      <c r="FDC37" s="190"/>
      <c r="FDD37" s="190"/>
      <c r="FDE37" s="190"/>
      <c r="FDF37" s="194"/>
      <c r="FDG37" s="190"/>
      <c r="FDH37" s="189"/>
      <c r="FDI37" s="189"/>
      <c r="FDJ37" s="189"/>
      <c r="FDK37" s="189"/>
      <c r="FDL37" s="190"/>
      <c r="FDM37" s="190"/>
      <c r="FDN37" s="190"/>
      <c r="FDO37" s="190"/>
      <c r="FDP37" s="190"/>
      <c r="FDQ37" s="241"/>
      <c r="FDR37" s="806"/>
      <c r="FDS37" s="190"/>
      <c r="FDT37" s="190"/>
      <c r="FDU37" s="190"/>
      <c r="FDV37" s="194"/>
      <c r="FDW37" s="190"/>
      <c r="FDX37" s="189"/>
      <c r="FDY37" s="189"/>
      <c r="FDZ37" s="189"/>
      <c r="FEA37" s="189"/>
      <c r="FEB37" s="190"/>
      <c r="FEC37" s="190"/>
      <c r="FED37" s="190"/>
      <c r="FEE37" s="190"/>
      <c r="FEF37" s="190"/>
      <c r="FEG37" s="241"/>
      <c r="FEH37" s="806"/>
      <c r="FEI37" s="190"/>
      <c r="FEJ37" s="190"/>
      <c r="FEK37" s="190"/>
      <c r="FEL37" s="194"/>
      <c r="FEM37" s="190"/>
      <c r="FEN37" s="189"/>
      <c r="FEO37" s="189"/>
      <c r="FEP37" s="189"/>
      <c r="FEQ37" s="189"/>
      <c r="FER37" s="190"/>
      <c r="FES37" s="190"/>
      <c r="FET37" s="190"/>
      <c r="FEU37" s="190"/>
      <c r="FEV37" s="190"/>
      <c r="FEW37" s="241"/>
      <c r="FEX37" s="806"/>
      <c r="FEY37" s="190"/>
      <c r="FEZ37" s="190"/>
      <c r="FFA37" s="190"/>
      <c r="FFB37" s="194"/>
      <c r="FFC37" s="190"/>
      <c r="FFD37" s="189"/>
      <c r="FFE37" s="189"/>
      <c r="FFF37" s="189"/>
      <c r="FFG37" s="189"/>
      <c r="FFH37" s="190"/>
      <c r="FFI37" s="190"/>
      <c r="FFJ37" s="190"/>
      <c r="FFK37" s="190"/>
      <c r="FFL37" s="190"/>
      <c r="FFM37" s="241"/>
      <c r="FFN37" s="806"/>
      <c r="FFO37" s="190"/>
      <c r="FFP37" s="190"/>
      <c r="FFQ37" s="190"/>
      <c r="FFR37" s="194"/>
      <c r="FFS37" s="190"/>
      <c r="FFT37" s="189"/>
      <c r="FFU37" s="189"/>
      <c r="FFV37" s="189"/>
      <c r="FFW37" s="189"/>
      <c r="FFX37" s="190"/>
      <c r="FFY37" s="190"/>
      <c r="FFZ37" s="190"/>
      <c r="FGA37" s="190"/>
      <c r="FGB37" s="190"/>
      <c r="FGC37" s="241"/>
      <c r="FGD37" s="806"/>
      <c r="FGE37" s="190"/>
      <c r="FGF37" s="190"/>
      <c r="FGG37" s="190"/>
      <c r="FGH37" s="194"/>
      <c r="FGI37" s="190"/>
      <c r="FGJ37" s="189"/>
      <c r="FGK37" s="189"/>
      <c r="FGL37" s="189"/>
      <c r="FGM37" s="189"/>
      <c r="FGN37" s="190"/>
      <c r="FGO37" s="190"/>
      <c r="FGP37" s="190"/>
      <c r="FGQ37" s="190"/>
      <c r="FGR37" s="190"/>
      <c r="FGS37" s="241"/>
      <c r="FGT37" s="806"/>
      <c r="FGU37" s="190"/>
      <c r="FGV37" s="190"/>
      <c r="FGW37" s="190"/>
      <c r="FGX37" s="194"/>
      <c r="FGY37" s="190"/>
      <c r="FGZ37" s="189"/>
      <c r="FHA37" s="189"/>
      <c r="FHB37" s="189"/>
      <c r="FHC37" s="189"/>
      <c r="FHD37" s="190"/>
      <c r="FHE37" s="190"/>
      <c r="FHF37" s="190"/>
      <c r="FHG37" s="190"/>
      <c r="FHH37" s="190"/>
      <c r="FHI37" s="241"/>
      <c r="FHJ37" s="806"/>
      <c r="FHK37" s="190"/>
      <c r="FHL37" s="190"/>
      <c r="FHM37" s="190"/>
      <c r="FHN37" s="194"/>
      <c r="FHO37" s="190"/>
      <c r="FHP37" s="189"/>
      <c r="FHQ37" s="189"/>
      <c r="FHR37" s="189"/>
      <c r="FHS37" s="189"/>
      <c r="FHT37" s="190"/>
      <c r="FHU37" s="190"/>
      <c r="FHV37" s="190"/>
      <c r="FHW37" s="190"/>
      <c r="FHX37" s="190"/>
      <c r="FHY37" s="241"/>
      <c r="FHZ37" s="806"/>
      <c r="FIA37" s="190"/>
      <c r="FIB37" s="190"/>
      <c r="FIC37" s="190"/>
      <c r="FID37" s="194"/>
      <c r="FIE37" s="190"/>
      <c r="FIF37" s="189"/>
      <c r="FIG37" s="189"/>
      <c r="FIH37" s="189"/>
      <c r="FII37" s="189"/>
      <c r="FIJ37" s="190"/>
      <c r="FIK37" s="190"/>
      <c r="FIL37" s="190"/>
      <c r="FIM37" s="190"/>
      <c r="FIN37" s="190"/>
      <c r="FIO37" s="241"/>
      <c r="FIP37" s="806"/>
      <c r="FIQ37" s="190"/>
      <c r="FIR37" s="190"/>
      <c r="FIS37" s="190"/>
      <c r="FIT37" s="194"/>
      <c r="FIU37" s="190"/>
      <c r="FIV37" s="189"/>
      <c r="FIW37" s="189"/>
      <c r="FIX37" s="189"/>
      <c r="FIY37" s="189"/>
      <c r="FIZ37" s="190"/>
      <c r="FJA37" s="190"/>
      <c r="FJB37" s="190"/>
      <c r="FJC37" s="190"/>
      <c r="FJD37" s="190"/>
      <c r="FJE37" s="241"/>
      <c r="FJF37" s="806"/>
      <c r="FJG37" s="190"/>
      <c r="FJH37" s="190"/>
      <c r="FJI37" s="190"/>
      <c r="FJJ37" s="194"/>
      <c r="FJK37" s="190"/>
      <c r="FJL37" s="189"/>
      <c r="FJM37" s="189"/>
      <c r="FJN37" s="189"/>
      <c r="FJO37" s="189"/>
      <c r="FJP37" s="190"/>
      <c r="FJQ37" s="190"/>
      <c r="FJR37" s="190"/>
      <c r="FJS37" s="190"/>
      <c r="FJT37" s="190"/>
      <c r="FJU37" s="241"/>
      <c r="FJV37" s="806"/>
      <c r="FJW37" s="190"/>
      <c r="FJX37" s="190"/>
      <c r="FJY37" s="190"/>
      <c r="FJZ37" s="194"/>
      <c r="FKA37" s="190"/>
      <c r="FKB37" s="189"/>
      <c r="FKC37" s="189"/>
      <c r="FKD37" s="189"/>
      <c r="FKE37" s="189"/>
      <c r="FKF37" s="190"/>
      <c r="FKG37" s="190"/>
      <c r="FKH37" s="190"/>
      <c r="FKI37" s="190"/>
      <c r="FKJ37" s="190"/>
      <c r="FKK37" s="241"/>
      <c r="FKL37" s="806"/>
      <c r="FKM37" s="190"/>
      <c r="FKN37" s="190"/>
      <c r="FKO37" s="190"/>
      <c r="FKP37" s="194"/>
      <c r="FKQ37" s="190"/>
      <c r="FKR37" s="189"/>
      <c r="FKS37" s="189"/>
      <c r="FKT37" s="189"/>
      <c r="FKU37" s="189"/>
      <c r="FKV37" s="190"/>
      <c r="FKW37" s="190"/>
      <c r="FKX37" s="190"/>
      <c r="FKY37" s="190"/>
      <c r="FKZ37" s="190"/>
      <c r="FLA37" s="241"/>
      <c r="FLB37" s="806"/>
      <c r="FLC37" s="190"/>
      <c r="FLD37" s="190"/>
      <c r="FLE37" s="190"/>
      <c r="FLF37" s="194"/>
      <c r="FLG37" s="190"/>
      <c r="FLH37" s="189"/>
      <c r="FLI37" s="189"/>
      <c r="FLJ37" s="189"/>
      <c r="FLK37" s="189"/>
      <c r="FLL37" s="190"/>
      <c r="FLM37" s="190"/>
      <c r="FLN37" s="190"/>
      <c r="FLO37" s="190"/>
      <c r="FLP37" s="190"/>
      <c r="FLQ37" s="241"/>
      <c r="FLR37" s="806"/>
      <c r="FLS37" s="190"/>
      <c r="FLT37" s="190"/>
      <c r="FLU37" s="190"/>
      <c r="FLV37" s="194"/>
      <c r="FLW37" s="190"/>
      <c r="FLX37" s="189"/>
      <c r="FLY37" s="189"/>
      <c r="FLZ37" s="189"/>
      <c r="FMA37" s="189"/>
      <c r="FMB37" s="190"/>
      <c r="FMC37" s="190"/>
      <c r="FMD37" s="190"/>
      <c r="FME37" s="190"/>
      <c r="FMF37" s="190"/>
      <c r="FMG37" s="241"/>
      <c r="FMH37" s="806"/>
      <c r="FMI37" s="190"/>
      <c r="FMJ37" s="190"/>
      <c r="FMK37" s="190"/>
      <c r="FML37" s="194"/>
      <c r="FMM37" s="190"/>
      <c r="FMN37" s="189"/>
      <c r="FMO37" s="189"/>
      <c r="FMP37" s="189"/>
      <c r="FMQ37" s="189"/>
      <c r="FMR37" s="190"/>
      <c r="FMS37" s="190"/>
      <c r="FMT37" s="190"/>
      <c r="FMU37" s="190"/>
      <c r="FMV37" s="190"/>
      <c r="FMW37" s="241"/>
      <c r="FMX37" s="806"/>
      <c r="FMY37" s="190"/>
      <c r="FMZ37" s="190"/>
      <c r="FNA37" s="190"/>
      <c r="FNB37" s="194"/>
      <c r="FNC37" s="190"/>
      <c r="FND37" s="189"/>
      <c r="FNE37" s="189"/>
      <c r="FNF37" s="189"/>
      <c r="FNG37" s="189"/>
      <c r="FNH37" s="190"/>
      <c r="FNI37" s="190"/>
      <c r="FNJ37" s="190"/>
      <c r="FNK37" s="190"/>
      <c r="FNL37" s="190"/>
      <c r="FNM37" s="241"/>
      <c r="FNN37" s="806"/>
      <c r="FNO37" s="190"/>
      <c r="FNP37" s="190"/>
      <c r="FNQ37" s="190"/>
      <c r="FNR37" s="194"/>
      <c r="FNS37" s="190"/>
      <c r="FNT37" s="189"/>
      <c r="FNU37" s="189"/>
      <c r="FNV37" s="189"/>
      <c r="FNW37" s="189"/>
      <c r="FNX37" s="190"/>
      <c r="FNY37" s="190"/>
      <c r="FNZ37" s="190"/>
      <c r="FOA37" s="190"/>
      <c r="FOB37" s="190"/>
      <c r="FOC37" s="241"/>
      <c r="FOD37" s="806"/>
      <c r="FOE37" s="190"/>
      <c r="FOF37" s="190"/>
      <c r="FOG37" s="190"/>
      <c r="FOH37" s="194"/>
      <c r="FOI37" s="190"/>
      <c r="FOJ37" s="189"/>
      <c r="FOK37" s="189"/>
      <c r="FOL37" s="189"/>
      <c r="FOM37" s="189"/>
      <c r="FON37" s="190"/>
      <c r="FOO37" s="190"/>
      <c r="FOP37" s="190"/>
      <c r="FOQ37" s="190"/>
      <c r="FOR37" s="190"/>
      <c r="FOS37" s="241"/>
      <c r="FOT37" s="806"/>
      <c r="FOU37" s="190"/>
      <c r="FOV37" s="190"/>
      <c r="FOW37" s="190"/>
      <c r="FOX37" s="194"/>
      <c r="FOY37" s="190"/>
      <c r="FOZ37" s="189"/>
      <c r="FPA37" s="189"/>
      <c r="FPB37" s="189"/>
      <c r="FPC37" s="189"/>
      <c r="FPD37" s="190"/>
      <c r="FPE37" s="190"/>
      <c r="FPF37" s="190"/>
      <c r="FPG37" s="190"/>
      <c r="FPH37" s="190"/>
      <c r="FPI37" s="241"/>
      <c r="FPJ37" s="806"/>
      <c r="FPK37" s="190"/>
      <c r="FPL37" s="190"/>
      <c r="FPM37" s="190"/>
      <c r="FPN37" s="194"/>
      <c r="FPO37" s="190"/>
      <c r="FPP37" s="189"/>
      <c r="FPQ37" s="189"/>
      <c r="FPR37" s="189"/>
      <c r="FPS37" s="189"/>
      <c r="FPT37" s="190"/>
      <c r="FPU37" s="190"/>
      <c r="FPV37" s="190"/>
      <c r="FPW37" s="190"/>
      <c r="FPX37" s="190"/>
      <c r="FPY37" s="241"/>
      <c r="FPZ37" s="806"/>
      <c r="FQA37" s="190"/>
      <c r="FQB37" s="190"/>
      <c r="FQC37" s="190"/>
      <c r="FQD37" s="194"/>
      <c r="FQE37" s="190"/>
      <c r="FQF37" s="189"/>
      <c r="FQG37" s="189"/>
      <c r="FQH37" s="189"/>
      <c r="FQI37" s="189"/>
      <c r="FQJ37" s="190"/>
      <c r="FQK37" s="190"/>
      <c r="FQL37" s="190"/>
      <c r="FQM37" s="190"/>
      <c r="FQN37" s="190"/>
      <c r="FQO37" s="241"/>
      <c r="FQP37" s="806"/>
      <c r="FQQ37" s="190"/>
      <c r="FQR37" s="190"/>
      <c r="FQS37" s="190"/>
      <c r="FQT37" s="194"/>
      <c r="FQU37" s="190"/>
      <c r="FQV37" s="189"/>
      <c r="FQW37" s="189"/>
      <c r="FQX37" s="189"/>
      <c r="FQY37" s="189"/>
      <c r="FQZ37" s="190"/>
      <c r="FRA37" s="190"/>
      <c r="FRB37" s="190"/>
      <c r="FRC37" s="190"/>
      <c r="FRD37" s="190"/>
      <c r="FRE37" s="241"/>
      <c r="FRF37" s="806"/>
      <c r="FRG37" s="190"/>
      <c r="FRH37" s="190"/>
      <c r="FRI37" s="190"/>
      <c r="FRJ37" s="194"/>
      <c r="FRK37" s="190"/>
      <c r="FRL37" s="189"/>
      <c r="FRM37" s="189"/>
      <c r="FRN37" s="189"/>
      <c r="FRO37" s="189"/>
      <c r="FRP37" s="190"/>
      <c r="FRQ37" s="190"/>
      <c r="FRR37" s="190"/>
      <c r="FRS37" s="190"/>
      <c r="FRT37" s="190"/>
      <c r="FRU37" s="241"/>
      <c r="FRV37" s="806"/>
      <c r="FRW37" s="190"/>
      <c r="FRX37" s="190"/>
      <c r="FRY37" s="190"/>
      <c r="FRZ37" s="194"/>
      <c r="FSA37" s="190"/>
      <c r="FSB37" s="189"/>
      <c r="FSC37" s="189"/>
      <c r="FSD37" s="189"/>
      <c r="FSE37" s="189"/>
      <c r="FSF37" s="190"/>
      <c r="FSG37" s="190"/>
      <c r="FSH37" s="190"/>
      <c r="FSI37" s="190"/>
      <c r="FSJ37" s="190"/>
      <c r="FSK37" s="241"/>
      <c r="FSL37" s="806"/>
      <c r="FSM37" s="190"/>
      <c r="FSN37" s="190"/>
      <c r="FSO37" s="190"/>
      <c r="FSP37" s="194"/>
      <c r="FSQ37" s="190"/>
      <c r="FSR37" s="189"/>
      <c r="FSS37" s="189"/>
      <c r="FST37" s="189"/>
      <c r="FSU37" s="189"/>
      <c r="FSV37" s="190"/>
      <c r="FSW37" s="190"/>
      <c r="FSX37" s="190"/>
      <c r="FSY37" s="190"/>
      <c r="FSZ37" s="190"/>
      <c r="FTA37" s="241"/>
      <c r="FTB37" s="806"/>
      <c r="FTC37" s="190"/>
      <c r="FTD37" s="190"/>
      <c r="FTE37" s="190"/>
      <c r="FTF37" s="194"/>
      <c r="FTG37" s="190"/>
      <c r="FTH37" s="189"/>
      <c r="FTI37" s="189"/>
      <c r="FTJ37" s="189"/>
      <c r="FTK37" s="189"/>
      <c r="FTL37" s="190"/>
      <c r="FTM37" s="190"/>
      <c r="FTN37" s="190"/>
      <c r="FTO37" s="190"/>
      <c r="FTP37" s="190"/>
      <c r="FTQ37" s="241"/>
      <c r="FTR37" s="806"/>
      <c r="FTS37" s="190"/>
      <c r="FTT37" s="190"/>
      <c r="FTU37" s="190"/>
      <c r="FTV37" s="194"/>
      <c r="FTW37" s="190"/>
      <c r="FTX37" s="189"/>
      <c r="FTY37" s="189"/>
      <c r="FTZ37" s="189"/>
      <c r="FUA37" s="189"/>
      <c r="FUB37" s="190"/>
      <c r="FUC37" s="190"/>
      <c r="FUD37" s="190"/>
      <c r="FUE37" s="190"/>
      <c r="FUF37" s="190"/>
      <c r="FUG37" s="241"/>
      <c r="FUH37" s="806"/>
      <c r="FUI37" s="190"/>
      <c r="FUJ37" s="190"/>
      <c r="FUK37" s="190"/>
      <c r="FUL37" s="194"/>
      <c r="FUM37" s="190"/>
      <c r="FUN37" s="189"/>
      <c r="FUO37" s="189"/>
      <c r="FUP37" s="189"/>
      <c r="FUQ37" s="189"/>
      <c r="FUR37" s="190"/>
      <c r="FUS37" s="190"/>
      <c r="FUT37" s="190"/>
      <c r="FUU37" s="190"/>
      <c r="FUV37" s="190"/>
      <c r="FUW37" s="241"/>
      <c r="FUX37" s="806"/>
      <c r="FUY37" s="190"/>
      <c r="FUZ37" s="190"/>
      <c r="FVA37" s="190"/>
      <c r="FVB37" s="194"/>
      <c r="FVC37" s="190"/>
      <c r="FVD37" s="189"/>
      <c r="FVE37" s="189"/>
      <c r="FVF37" s="189"/>
      <c r="FVG37" s="189"/>
      <c r="FVH37" s="190"/>
      <c r="FVI37" s="190"/>
      <c r="FVJ37" s="190"/>
      <c r="FVK37" s="190"/>
      <c r="FVL37" s="190"/>
      <c r="FVM37" s="241"/>
      <c r="FVN37" s="806"/>
      <c r="FVO37" s="190"/>
      <c r="FVP37" s="190"/>
      <c r="FVQ37" s="190"/>
      <c r="FVR37" s="194"/>
      <c r="FVS37" s="190"/>
      <c r="FVT37" s="189"/>
      <c r="FVU37" s="189"/>
      <c r="FVV37" s="189"/>
      <c r="FVW37" s="189"/>
      <c r="FVX37" s="190"/>
      <c r="FVY37" s="190"/>
      <c r="FVZ37" s="190"/>
      <c r="FWA37" s="190"/>
      <c r="FWB37" s="190"/>
      <c r="FWC37" s="241"/>
      <c r="FWD37" s="806"/>
      <c r="FWE37" s="190"/>
      <c r="FWF37" s="190"/>
      <c r="FWG37" s="190"/>
      <c r="FWH37" s="194"/>
      <c r="FWI37" s="190"/>
      <c r="FWJ37" s="189"/>
      <c r="FWK37" s="189"/>
      <c r="FWL37" s="189"/>
      <c r="FWM37" s="189"/>
      <c r="FWN37" s="190"/>
      <c r="FWO37" s="190"/>
      <c r="FWP37" s="190"/>
      <c r="FWQ37" s="190"/>
      <c r="FWR37" s="190"/>
      <c r="FWS37" s="241"/>
      <c r="FWT37" s="806"/>
      <c r="FWU37" s="190"/>
      <c r="FWV37" s="190"/>
      <c r="FWW37" s="190"/>
      <c r="FWX37" s="194"/>
      <c r="FWY37" s="190"/>
      <c r="FWZ37" s="189"/>
      <c r="FXA37" s="189"/>
      <c r="FXB37" s="189"/>
      <c r="FXC37" s="189"/>
      <c r="FXD37" s="190"/>
      <c r="FXE37" s="190"/>
      <c r="FXF37" s="190"/>
      <c r="FXG37" s="190"/>
      <c r="FXH37" s="190"/>
      <c r="FXI37" s="241"/>
      <c r="FXJ37" s="806"/>
      <c r="FXK37" s="190"/>
      <c r="FXL37" s="190"/>
      <c r="FXM37" s="190"/>
      <c r="FXN37" s="194"/>
      <c r="FXO37" s="190"/>
      <c r="FXP37" s="189"/>
      <c r="FXQ37" s="189"/>
      <c r="FXR37" s="189"/>
      <c r="FXS37" s="189"/>
      <c r="FXT37" s="190"/>
      <c r="FXU37" s="190"/>
      <c r="FXV37" s="190"/>
      <c r="FXW37" s="190"/>
      <c r="FXX37" s="190"/>
      <c r="FXY37" s="241"/>
      <c r="FXZ37" s="806"/>
      <c r="FYA37" s="190"/>
      <c r="FYB37" s="190"/>
      <c r="FYC37" s="190"/>
      <c r="FYD37" s="194"/>
      <c r="FYE37" s="190"/>
      <c r="FYF37" s="189"/>
      <c r="FYG37" s="189"/>
      <c r="FYH37" s="189"/>
      <c r="FYI37" s="189"/>
      <c r="FYJ37" s="190"/>
      <c r="FYK37" s="190"/>
      <c r="FYL37" s="190"/>
      <c r="FYM37" s="190"/>
      <c r="FYN37" s="190"/>
      <c r="FYO37" s="241"/>
      <c r="FYP37" s="806"/>
      <c r="FYQ37" s="190"/>
      <c r="FYR37" s="190"/>
      <c r="FYS37" s="190"/>
      <c r="FYT37" s="194"/>
      <c r="FYU37" s="190"/>
      <c r="FYV37" s="189"/>
      <c r="FYW37" s="189"/>
      <c r="FYX37" s="189"/>
      <c r="FYY37" s="189"/>
      <c r="FYZ37" s="190"/>
      <c r="FZA37" s="190"/>
      <c r="FZB37" s="190"/>
      <c r="FZC37" s="190"/>
      <c r="FZD37" s="190"/>
      <c r="FZE37" s="241"/>
      <c r="FZF37" s="806"/>
      <c r="FZG37" s="190"/>
      <c r="FZH37" s="190"/>
      <c r="FZI37" s="190"/>
      <c r="FZJ37" s="194"/>
      <c r="FZK37" s="190"/>
      <c r="FZL37" s="189"/>
      <c r="FZM37" s="189"/>
      <c r="FZN37" s="189"/>
      <c r="FZO37" s="189"/>
      <c r="FZP37" s="190"/>
      <c r="FZQ37" s="190"/>
      <c r="FZR37" s="190"/>
      <c r="FZS37" s="190"/>
      <c r="FZT37" s="190"/>
      <c r="FZU37" s="241"/>
      <c r="FZV37" s="806"/>
      <c r="FZW37" s="190"/>
      <c r="FZX37" s="190"/>
      <c r="FZY37" s="190"/>
      <c r="FZZ37" s="194"/>
      <c r="GAA37" s="190"/>
      <c r="GAB37" s="189"/>
      <c r="GAC37" s="189"/>
      <c r="GAD37" s="189"/>
      <c r="GAE37" s="189"/>
      <c r="GAF37" s="190"/>
      <c r="GAG37" s="190"/>
      <c r="GAH37" s="190"/>
      <c r="GAI37" s="190"/>
      <c r="GAJ37" s="190"/>
      <c r="GAK37" s="241"/>
      <c r="GAL37" s="806"/>
      <c r="GAM37" s="190"/>
      <c r="GAN37" s="190"/>
      <c r="GAO37" s="190"/>
      <c r="GAP37" s="194"/>
      <c r="GAQ37" s="190"/>
      <c r="GAR37" s="189"/>
      <c r="GAS37" s="189"/>
      <c r="GAT37" s="189"/>
      <c r="GAU37" s="189"/>
      <c r="GAV37" s="190"/>
      <c r="GAW37" s="190"/>
      <c r="GAX37" s="190"/>
      <c r="GAY37" s="190"/>
      <c r="GAZ37" s="190"/>
      <c r="GBA37" s="241"/>
      <c r="GBB37" s="806"/>
      <c r="GBC37" s="190"/>
      <c r="GBD37" s="190"/>
      <c r="GBE37" s="190"/>
      <c r="GBF37" s="194"/>
      <c r="GBG37" s="190"/>
      <c r="GBH37" s="189"/>
      <c r="GBI37" s="189"/>
      <c r="GBJ37" s="189"/>
      <c r="GBK37" s="189"/>
      <c r="GBL37" s="190"/>
      <c r="GBM37" s="190"/>
      <c r="GBN37" s="190"/>
      <c r="GBO37" s="190"/>
      <c r="GBP37" s="190"/>
      <c r="GBQ37" s="241"/>
      <c r="GBR37" s="806"/>
      <c r="GBS37" s="190"/>
      <c r="GBT37" s="190"/>
      <c r="GBU37" s="190"/>
      <c r="GBV37" s="194"/>
      <c r="GBW37" s="190"/>
      <c r="GBX37" s="189"/>
      <c r="GBY37" s="189"/>
      <c r="GBZ37" s="189"/>
      <c r="GCA37" s="189"/>
      <c r="GCB37" s="190"/>
      <c r="GCC37" s="190"/>
      <c r="GCD37" s="190"/>
      <c r="GCE37" s="190"/>
      <c r="GCF37" s="190"/>
      <c r="GCG37" s="241"/>
      <c r="GCH37" s="806"/>
      <c r="GCI37" s="190"/>
      <c r="GCJ37" s="190"/>
      <c r="GCK37" s="190"/>
      <c r="GCL37" s="194"/>
      <c r="GCM37" s="190"/>
      <c r="GCN37" s="189"/>
      <c r="GCO37" s="189"/>
      <c r="GCP37" s="189"/>
      <c r="GCQ37" s="189"/>
      <c r="GCR37" s="190"/>
      <c r="GCS37" s="190"/>
      <c r="GCT37" s="190"/>
      <c r="GCU37" s="190"/>
      <c r="GCV37" s="190"/>
      <c r="GCW37" s="241"/>
      <c r="GCX37" s="806"/>
      <c r="GCY37" s="190"/>
      <c r="GCZ37" s="190"/>
      <c r="GDA37" s="190"/>
      <c r="GDB37" s="194"/>
      <c r="GDC37" s="190"/>
      <c r="GDD37" s="189"/>
      <c r="GDE37" s="189"/>
      <c r="GDF37" s="189"/>
      <c r="GDG37" s="189"/>
      <c r="GDH37" s="190"/>
      <c r="GDI37" s="190"/>
      <c r="GDJ37" s="190"/>
      <c r="GDK37" s="190"/>
      <c r="GDL37" s="190"/>
      <c r="GDM37" s="241"/>
      <c r="GDN37" s="806"/>
      <c r="GDO37" s="190"/>
      <c r="GDP37" s="190"/>
      <c r="GDQ37" s="190"/>
      <c r="GDR37" s="194"/>
      <c r="GDS37" s="190"/>
      <c r="GDT37" s="189"/>
      <c r="GDU37" s="189"/>
      <c r="GDV37" s="189"/>
      <c r="GDW37" s="189"/>
      <c r="GDX37" s="190"/>
      <c r="GDY37" s="190"/>
      <c r="GDZ37" s="190"/>
      <c r="GEA37" s="190"/>
      <c r="GEB37" s="190"/>
      <c r="GEC37" s="241"/>
      <c r="GED37" s="806"/>
      <c r="GEE37" s="190"/>
      <c r="GEF37" s="190"/>
      <c r="GEG37" s="190"/>
      <c r="GEH37" s="194"/>
      <c r="GEI37" s="190"/>
      <c r="GEJ37" s="189"/>
      <c r="GEK37" s="189"/>
      <c r="GEL37" s="189"/>
      <c r="GEM37" s="189"/>
      <c r="GEN37" s="190"/>
      <c r="GEO37" s="190"/>
      <c r="GEP37" s="190"/>
      <c r="GEQ37" s="190"/>
      <c r="GER37" s="190"/>
      <c r="GES37" s="241"/>
      <c r="GET37" s="806"/>
      <c r="GEU37" s="190"/>
      <c r="GEV37" s="190"/>
      <c r="GEW37" s="190"/>
      <c r="GEX37" s="194"/>
      <c r="GEY37" s="190"/>
      <c r="GEZ37" s="189"/>
      <c r="GFA37" s="189"/>
      <c r="GFB37" s="189"/>
      <c r="GFC37" s="189"/>
      <c r="GFD37" s="190"/>
      <c r="GFE37" s="190"/>
      <c r="GFF37" s="190"/>
      <c r="GFG37" s="190"/>
      <c r="GFH37" s="190"/>
      <c r="GFI37" s="241"/>
      <c r="GFJ37" s="806"/>
      <c r="GFK37" s="190"/>
      <c r="GFL37" s="190"/>
      <c r="GFM37" s="190"/>
      <c r="GFN37" s="194"/>
      <c r="GFO37" s="190"/>
      <c r="GFP37" s="189"/>
      <c r="GFQ37" s="189"/>
      <c r="GFR37" s="189"/>
      <c r="GFS37" s="189"/>
      <c r="GFT37" s="190"/>
      <c r="GFU37" s="190"/>
      <c r="GFV37" s="190"/>
      <c r="GFW37" s="190"/>
      <c r="GFX37" s="190"/>
      <c r="GFY37" s="241"/>
      <c r="GFZ37" s="806"/>
      <c r="GGA37" s="190"/>
      <c r="GGB37" s="190"/>
      <c r="GGC37" s="190"/>
      <c r="GGD37" s="194"/>
      <c r="GGE37" s="190"/>
      <c r="GGF37" s="189"/>
      <c r="GGG37" s="189"/>
      <c r="GGH37" s="189"/>
      <c r="GGI37" s="189"/>
      <c r="GGJ37" s="190"/>
      <c r="GGK37" s="190"/>
      <c r="GGL37" s="190"/>
      <c r="GGM37" s="190"/>
      <c r="GGN37" s="190"/>
      <c r="GGO37" s="241"/>
      <c r="GGP37" s="806"/>
      <c r="GGQ37" s="190"/>
      <c r="GGR37" s="190"/>
      <c r="GGS37" s="190"/>
      <c r="GGT37" s="194"/>
      <c r="GGU37" s="190"/>
      <c r="GGV37" s="189"/>
      <c r="GGW37" s="189"/>
      <c r="GGX37" s="189"/>
      <c r="GGY37" s="189"/>
      <c r="GGZ37" s="190"/>
      <c r="GHA37" s="190"/>
      <c r="GHB37" s="190"/>
      <c r="GHC37" s="190"/>
      <c r="GHD37" s="190"/>
      <c r="GHE37" s="241"/>
      <c r="GHF37" s="806"/>
      <c r="GHG37" s="190"/>
      <c r="GHH37" s="190"/>
      <c r="GHI37" s="190"/>
      <c r="GHJ37" s="194"/>
      <c r="GHK37" s="190"/>
      <c r="GHL37" s="189"/>
      <c r="GHM37" s="189"/>
      <c r="GHN37" s="189"/>
      <c r="GHO37" s="189"/>
      <c r="GHP37" s="190"/>
      <c r="GHQ37" s="190"/>
      <c r="GHR37" s="190"/>
      <c r="GHS37" s="190"/>
      <c r="GHT37" s="190"/>
      <c r="GHU37" s="241"/>
      <c r="GHV37" s="806"/>
      <c r="GHW37" s="190"/>
      <c r="GHX37" s="190"/>
      <c r="GHY37" s="190"/>
      <c r="GHZ37" s="194"/>
      <c r="GIA37" s="190"/>
      <c r="GIB37" s="189"/>
      <c r="GIC37" s="189"/>
      <c r="GID37" s="189"/>
      <c r="GIE37" s="189"/>
      <c r="GIF37" s="190"/>
      <c r="GIG37" s="190"/>
      <c r="GIH37" s="190"/>
      <c r="GII37" s="190"/>
      <c r="GIJ37" s="190"/>
      <c r="GIK37" s="241"/>
      <c r="GIL37" s="806"/>
      <c r="GIM37" s="190"/>
      <c r="GIN37" s="190"/>
      <c r="GIO37" s="190"/>
      <c r="GIP37" s="194"/>
      <c r="GIQ37" s="190"/>
      <c r="GIR37" s="189"/>
      <c r="GIS37" s="189"/>
      <c r="GIT37" s="189"/>
      <c r="GIU37" s="189"/>
      <c r="GIV37" s="190"/>
      <c r="GIW37" s="190"/>
      <c r="GIX37" s="190"/>
      <c r="GIY37" s="190"/>
      <c r="GIZ37" s="190"/>
      <c r="GJA37" s="241"/>
      <c r="GJB37" s="806"/>
      <c r="GJC37" s="190"/>
      <c r="GJD37" s="190"/>
      <c r="GJE37" s="190"/>
      <c r="GJF37" s="194"/>
      <c r="GJG37" s="190"/>
      <c r="GJH37" s="189"/>
      <c r="GJI37" s="189"/>
      <c r="GJJ37" s="189"/>
      <c r="GJK37" s="189"/>
      <c r="GJL37" s="190"/>
      <c r="GJM37" s="190"/>
      <c r="GJN37" s="190"/>
      <c r="GJO37" s="190"/>
      <c r="GJP37" s="190"/>
      <c r="GJQ37" s="241"/>
      <c r="GJR37" s="806"/>
      <c r="GJS37" s="190"/>
      <c r="GJT37" s="190"/>
      <c r="GJU37" s="190"/>
      <c r="GJV37" s="194"/>
      <c r="GJW37" s="190"/>
      <c r="GJX37" s="189"/>
      <c r="GJY37" s="189"/>
      <c r="GJZ37" s="189"/>
      <c r="GKA37" s="189"/>
      <c r="GKB37" s="190"/>
      <c r="GKC37" s="190"/>
      <c r="GKD37" s="190"/>
      <c r="GKE37" s="190"/>
      <c r="GKF37" s="190"/>
      <c r="GKG37" s="241"/>
      <c r="GKH37" s="806"/>
      <c r="GKI37" s="190"/>
      <c r="GKJ37" s="190"/>
      <c r="GKK37" s="190"/>
      <c r="GKL37" s="194"/>
      <c r="GKM37" s="190"/>
      <c r="GKN37" s="189"/>
      <c r="GKO37" s="189"/>
      <c r="GKP37" s="189"/>
      <c r="GKQ37" s="189"/>
      <c r="GKR37" s="190"/>
      <c r="GKS37" s="190"/>
      <c r="GKT37" s="190"/>
      <c r="GKU37" s="190"/>
      <c r="GKV37" s="190"/>
      <c r="GKW37" s="241"/>
      <c r="GKX37" s="806"/>
      <c r="GKY37" s="190"/>
      <c r="GKZ37" s="190"/>
      <c r="GLA37" s="190"/>
      <c r="GLB37" s="194"/>
      <c r="GLC37" s="190"/>
      <c r="GLD37" s="189"/>
      <c r="GLE37" s="189"/>
      <c r="GLF37" s="189"/>
      <c r="GLG37" s="189"/>
      <c r="GLH37" s="190"/>
      <c r="GLI37" s="190"/>
      <c r="GLJ37" s="190"/>
      <c r="GLK37" s="190"/>
      <c r="GLL37" s="190"/>
      <c r="GLM37" s="241"/>
      <c r="GLN37" s="806"/>
      <c r="GLO37" s="190"/>
      <c r="GLP37" s="190"/>
      <c r="GLQ37" s="190"/>
      <c r="GLR37" s="194"/>
      <c r="GLS37" s="190"/>
      <c r="GLT37" s="189"/>
      <c r="GLU37" s="189"/>
      <c r="GLV37" s="189"/>
      <c r="GLW37" s="189"/>
      <c r="GLX37" s="190"/>
      <c r="GLY37" s="190"/>
      <c r="GLZ37" s="190"/>
      <c r="GMA37" s="190"/>
      <c r="GMB37" s="190"/>
      <c r="GMC37" s="241"/>
      <c r="GMD37" s="806"/>
      <c r="GME37" s="190"/>
      <c r="GMF37" s="190"/>
      <c r="GMG37" s="190"/>
      <c r="GMH37" s="194"/>
      <c r="GMI37" s="190"/>
      <c r="GMJ37" s="189"/>
      <c r="GMK37" s="189"/>
      <c r="GML37" s="189"/>
      <c r="GMM37" s="189"/>
      <c r="GMN37" s="190"/>
      <c r="GMO37" s="190"/>
      <c r="GMP37" s="190"/>
      <c r="GMQ37" s="190"/>
      <c r="GMR37" s="190"/>
      <c r="GMS37" s="241"/>
      <c r="GMT37" s="806"/>
      <c r="GMU37" s="190"/>
      <c r="GMV37" s="190"/>
      <c r="GMW37" s="190"/>
      <c r="GMX37" s="194"/>
      <c r="GMY37" s="190"/>
      <c r="GMZ37" s="189"/>
      <c r="GNA37" s="189"/>
      <c r="GNB37" s="189"/>
      <c r="GNC37" s="189"/>
      <c r="GND37" s="190"/>
      <c r="GNE37" s="190"/>
      <c r="GNF37" s="190"/>
      <c r="GNG37" s="190"/>
      <c r="GNH37" s="190"/>
      <c r="GNI37" s="241"/>
      <c r="GNJ37" s="806"/>
      <c r="GNK37" s="190"/>
      <c r="GNL37" s="190"/>
      <c r="GNM37" s="190"/>
      <c r="GNN37" s="194"/>
      <c r="GNO37" s="190"/>
      <c r="GNP37" s="189"/>
      <c r="GNQ37" s="189"/>
      <c r="GNR37" s="189"/>
      <c r="GNS37" s="189"/>
      <c r="GNT37" s="190"/>
      <c r="GNU37" s="190"/>
      <c r="GNV37" s="190"/>
      <c r="GNW37" s="190"/>
      <c r="GNX37" s="190"/>
      <c r="GNY37" s="241"/>
      <c r="GNZ37" s="806"/>
      <c r="GOA37" s="190"/>
      <c r="GOB37" s="190"/>
      <c r="GOC37" s="190"/>
      <c r="GOD37" s="194"/>
      <c r="GOE37" s="190"/>
      <c r="GOF37" s="189"/>
      <c r="GOG37" s="189"/>
      <c r="GOH37" s="189"/>
      <c r="GOI37" s="189"/>
      <c r="GOJ37" s="190"/>
      <c r="GOK37" s="190"/>
      <c r="GOL37" s="190"/>
      <c r="GOM37" s="190"/>
      <c r="GON37" s="190"/>
      <c r="GOO37" s="241"/>
      <c r="GOP37" s="806"/>
      <c r="GOQ37" s="190"/>
      <c r="GOR37" s="190"/>
      <c r="GOS37" s="190"/>
      <c r="GOT37" s="194"/>
      <c r="GOU37" s="190"/>
      <c r="GOV37" s="189"/>
      <c r="GOW37" s="189"/>
      <c r="GOX37" s="189"/>
      <c r="GOY37" s="189"/>
      <c r="GOZ37" s="190"/>
      <c r="GPA37" s="190"/>
      <c r="GPB37" s="190"/>
      <c r="GPC37" s="190"/>
      <c r="GPD37" s="190"/>
      <c r="GPE37" s="241"/>
      <c r="GPF37" s="806"/>
      <c r="GPG37" s="190"/>
      <c r="GPH37" s="190"/>
      <c r="GPI37" s="190"/>
      <c r="GPJ37" s="194"/>
      <c r="GPK37" s="190"/>
      <c r="GPL37" s="189"/>
      <c r="GPM37" s="189"/>
      <c r="GPN37" s="189"/>
      <c r="GPO37" s="189"/>
      <c r="GPP37" s="190"/>
      <c r="GPQ37" s="190"/>
      <c r="GPR37" s="190"/>
      <c r="GPS37" s="190"/>
      <c r="GPT37" s="190"/>
      <c r="GPU37" s="241"/>
      <c r="GPV37" s="806"/>
      <c r="GPW37" s="190"/>
      <c r="GPX37" s="190"/>
      <c r="GPY37" s="190"/>
      <c r="GPZ37" s="194"/>
      <c r="GQA37" s="190"/>
      <c r="GQB37" s="189"/>
      <c r="GQC37" s="189"/>
      <c r="GQD37" s="189"/>
      <c r="GQE37" s="189"/>
      <c r="GQF37" s="190"/>
      <c r="GQG37" s="190"/>
      <c r="GQH37" s="190"/>
      <c r="GQI37" s="190"/>
      <c r="GQJ37" s="190"/>
      <c r="GQK37" s="241"/>
      <c r="GQL37" s="806"/>
      <c r="GQM37" s="190"/>
      <c r="GQN37" s="190"/>
      <c r="GQO37" s="190"/>
      <c r="GQP37" s="194"/>
      <c r="GQQ37" s="190"/>
      <c r="GQR37" s="189"/>
      <c r="GQS37" s="189"/>
      <c r="GQT37" s="189"/>
      <c r="GQU37" s="189"/>
      <c r="GQV37" s="190"/>
      <c r="GQW37" s="190"/>
      <c r="GQX37" s="190"/>
      <c r="GQY37" s="190"/>
      <c r="GQZ37" s="190"/>
      <c r="GRA37" s="241"/>
      <c r="GRB37" s="806"/>
      <c r="GRC37" s="190"/>
      <c r="GRD37" s="190"/>
      <c r="GRE37" s="190"/>
      <c r="GRF37" s="194"/>
      <c r="GRG37" s="190"/>
      <c r="GRH37" s="189"/>
      <c r="GRI37" s="189"/>
      <c r="GRJ37" s="189"/>
      <c r="GRK37" s="189"/>
      <c r="GRL37" s="190"/>
      <c r="GRM37" s="190"/>
      <c r="GRN37" s="190"/>
      <c r="GRO37" s="190"/>
      <c r="GRP37" s="190"/>
      <c r="GRQ37" s="241"/>
      <c r="GRR37" s="806"/>
      <c r="GRS37" s="190"/>
      <c r="GRT37" s="190"/>
      <c r="GRU37" s="190"/>
      <c r="GRV37" s="194"/>
      <c r="GRW37" s="190"/>
      <c r="GRX37" s="189"/>
      <c r="GRY37" s="189"/>
      <c r="GRZ37" s="189"/>
      <c r="GSA37" s="189"/>
      <c r="GSB37" s="190"/>
      <c r="GSC37" s="190"/>
      <c r="GSD37" s="190"/>
      <c r="GSE37" s="190"/>
      <c r="GSF37" s="190"/>
      <c r="GSG37" s="241"/>
      <c r="GSH37" s="806"/>
      <c r="GSI37" s="190"/>
      <c r="GSJ37" s="190"/>
      <c r="GSK37" s="190"/>
      <c r="GSL37" s="194"/>
      <c r="GSM37" s="190"/>
      <c r="GSN37" s="189"/>
      <c r="GSO37" s="189"/>
      <c r="GSP37" s="189"/>
      <c r="GSQ37" s="189"/>
      <c r="GSR37" s="190"/>
      <c r="GSS37" s="190"/>
      <c r="GST37" s="190"/>
      <c r="GSU37" s="190"/>
      <c r="GSV37" s="190"/>
      <c r="GSW37" s="241"/>
      <c r="GSX37" s="806"/>
      <c r="GSY37" s="190"/>
      <c r="GSZ37" s="190"/>
      <c r="GTA37" s="190"/>
      <c r="GTB37" s="194"/>
      <c r="GTC37" s="190"/>
      <c r="GTD37" s="189"/>
      <c r="GTE37" s="189"/>
      <c r="GTF37" s="189"/>
      <c r="GTG37" s="189"/>
      <c r="GTH37" s="190"/>
      <c r="GTI37" s="190"/>
      <c r="GTJ37" s="190"/>
      <c r="GTK37" s="190"/>
      <c r="GTL37" s="190"/>
      <c r="GTM37" s="241"/>
      <c r="GTN37" s="806"/>
      <c r="GTO37" s="190"/>
      <c r="GTP37" s="190"/>
      <c r="GTQ37" s="190"/>
      <c r="GTR37" s="194"/>
      <c r="GTS37" s="190"/>
      <c r="GTT37" s="189"/>
      <c r="GTU37" s="189"/>
      <c r="GTV37" s="189"/>
      <c r="GTW37" s="189"/>
      <c r="GTX37" s="190"/>
      <c r="GTY37" s="190"/>
      <c r="GTZ37" s="190"/>
      <c r="GUA37" s="190"/>
      <c r="GUB37" s="190"/>
      <c r="GUC37" s="241"/>
      <c r="GUD37" s="806"/>
      <c r="GUE37" s="190"/>
      <c r="GUF37" s="190"/>
      <c r="GUG37" s="190"/>
      <c r="GUH37" s="194"/>
      <c r="GUI37" s="190"/>
      <c r="GUJ37" s="189"/>
      <c r="GUK37" s="189"/>
      <c r="GUL37" s="189"/>
      <c r="GUM37" s="189"/>
      <c r="GUN37" s="190"/>
      <c r="GUO37" s="190"/>
      <c r="GUP37" s="190"/>
      <c r="GUQ37" s="190"/>
      <c r="GUR37" s="190"/>
      <c r="GUS37" s="241"/>
      <c r="GUT37" s="806"/>
      <c r="GUU37" s="190"/>
      <c r="GUV37" s="190"/>
      <c r="GUW37" s="190"/>
      <c r="GUX37" s="194"/>
      <c r="GUY37" s="190"/>
      <c r="GUZ37" s="189"/>
      <c r="GVA37" s="189"/>
      <c r="GVB37" s="189"/>
      <c r="GVC37" s="189"/>
      <c r="GVD37" s="190"/>
      <c r="GVE37" s="190"/>
      <c r="GVF37" s="190"/>
      <c r="GVG37" s="190"/>
      <c r="GVH37" s="190"/>
      <c r="GVI37" s="241"/>
      <c r="GVJ37" s="806"/>
      <c r="GVK37" s="190"/>
      <c r="GVL37" s="190"/>
      <c r="GVM37" s="190"/>
      <c r="GVN37" s="194"/>
      <c r="GVO37" s="190"/>
      <c r="GVP37" s="189"/>
      <c r="GVQ37" s="189"/>
      <c r="GVR37" s="189"/>
      <c r="GVS37" s="189"/>
      <c r="GVT37" s="190"/>
      <c r="GVU37" s="190"/>
      <c r="GVV37" s="190"/>
      <c r="GVW37" s="190"/>
      <c r="GVX37" s="190"/>
      <c r="GVY37" s="241"/>
      <c r="GVZ37" s="806"/>
      <c r="GWA37" s="190"/>
      <c r="GWB37" s="190"/>
      <c r="GWC37" s="190"/>
      <c r="GWD37" s="194"/>
      <c r="GWE37" s="190"/>
      <c r="GWF37" s="189"/>
      <c r="GWG37" s="189"/>
      <c r="GWH37" s="189"/>
      <c r="GWI37" s="189"/>
      <c r="GWJ37" s="190"/>
      <c r="GWK37" s="190"/>
      <c r="GWL37" s="190"/>
      <c r="GWM37" s="190"/>
      <c r="GWN37" s="190"/>
      <c r="GWO37" s="241"/>
      <c r="GWP37" s="806"/>
      <c r="GWQ37" s="190"/>
      <c r="GWR37" s="190"/>
      <c r="GWS37" s="190"/>
      <c r="GWT37" s="194"/>
      <c r="GWU37" s="190"/>
      <c r="GWV37" s="189"/>
      <c r="GWW37" s="189"/>
      <c r="GWX37" s="189"/>
      <c r="GWY37" s="189"/>
      <c r="GWZ37" s="190"/>
      <c r="GXA37" s="190"/>
      <c r="GXB37" s="190"/>
      <c r="GXC37" s="190"/>
      <c r="GXD37" s="190"/>
      <c r="GXE37" s="241"/>
      <c r="GXF37" s="806"/>
      <c r="GXG37" s="190"/>
      <c r="GXH37" s="190"/>
      <c r="GXI37" s="190"/>
      <c r="GXJ37" s="194"/>
      <c r="GXK37" s="190"/>
      <c r="GXL37" s="189"/>
      <c r="GXM37" s="189"/>
      <c r="GXN37" s="189"/>
      <c r="GXO37" s="189"/>
      <c r="GXP37" s="190"/>
      <c r="GXQ37" s="190"/>
      <c r="GXR37" s="190"/>
      <c r="GXS37" s="190"/>
      <c r="GXT37" s="190"/>
      <c r="GXU37" s="241"/>
      <c r="GXV37" s="806"/>
      <c r="GXW37" s="190"/>
      <c r="GXX37" s="190"/>
      <c r="GXY37" s="190"/>
      <c r="GXZ37" s="194"/>
      <c r="GYA37" s="190"/>
      <c r="GYB37" s="189"/>
      <c r="GYC37" s="189"/>
      <c r="GYD37" s="189"/>
      <c r="GYE37" s="189"/>
      <c r="GYF37" s="190"/>
      <c r="GYG37" s="190"/>
      <c r="GYH37" s="190"/>
      <c r="GYI37" s="190"/>
      <c r="GYJ37" s="190"/>
      <c r="GYK37" s="241"/>
      <c r="GYL37" s="806"/>
      <c r="GYM37" s="190"/>
      <c r="GYN37" s="190"/>
      <c r="GYO37" s="190"/>
      <c r="GYP37" s="194"/>
      <c r="GYQ37" s="190"/>
      <c r="GYR37" s="189"/>
      <c r="GYS37" s="189"/>
      <c r="GYT37" s="189"/>
      <c r="GYU37" s="189"/>
      <c r="GYV37" s="190"/>
      <c r="GYW37" s="190"/>
      <c r="GYX37" s="190"/>
      <c r="GYY37" s="190"/>
      <c r="GYZ37" s="190"/>
      <c r="GZA37" s="241"/>
      <c r="GZB37" s="806"/>
      <c r="GZC37" s="190"/>
      <c r="GZD37" s="190"/>
      <c r="GZE37" s="190"/>
      <c r="GZF37" s="194"/>
      <c r="GZG37" s="190"/>
      <c r="GZH37" s="189"/>
      <c r="GZI37" s="189"/>
      <c r="GZJ37" s="189"/>
      <c r="GZK37" s="189"/>
      <c r="GZL37" s="190"/>
      <c r="GZM37" s="190"/>
      <c r="GZN37" s="190"/>
      <c r="GZO37" s="190"/>
      <c r="GZP37" s="190"/>
      <c r="GZQ37" s="241"/>
      <c r="GZR37" s="806"/>
      <c r="GZS37" s="190"/>
      <c r="GZT37" s="190"/>
      <c r="GZU37" s="190"/>
      <c r="GZV37" s="194"/>
      <c r="GZW37" s="190"/>
      <c r="GZX37" s="189"/>
      <c r="GZY37" s="189"/>
      <c r="GZZ37" s="189"/>
      <c r="HAA37" s="189"/>
      <c r="HAB37" s="190"/>
      <c r="HAC37" s="190"/>
      <c r="HAD37" s="190"/>
      <c r="HAE37" s="190"/>
      <c r="HAF37" s="190"/>
      <c r="HAG37" s="241"/>
      <c r="HAH37" s="806"/>
      <c r="HAI37" s="190"/>
      <c r="HAJ37" s="190"/>
      <c r="HAK37" s="190"/>
      <c r="HAL37" s="194"/>
      <c r="HAM37" s="190"/>
      <c r="HAN37" s="189"/>
      <c r="HAO37" s="189"/>
      <c r="HAP37" s="189"/>
      <c r="HAQ37" s="189"/>
      <c r="HAR37" s="190"/>
      <c r="HAS37" s="190"/>
      <c r="HAT37" s="190"/>
      <c r="HAU37" s="190"/>
      <c r="HAV37" s="190"/>
      <c r="HAW37" s="241"/>
      <c r="HAX37" s="806"/>
      <c r="HAY37" s="190"/>
      <c r="HAZ37" s="190"/>
      <c r="HBA37" s="190"/>
      <c r="HBB37" s="194"/>
      <c r="HBC37" s="190"/>
      <c r="HBD37" s="189"/>
      <c r="HBE37" s="189"/>
      <c r="HBF37" s="189"/>
      <c r="HBG37" s="189"/>
      <c r="HBH37" s="190"/>
      <c r="HBI37" s="190"/>
      <c r="HBJ37" s="190"/>
      <c r="HBK37" s="190"/>
      <c r="HBL37" s="190"/>
      <c r="HBM37" s="241"/>
      <c r="HBN37" s="806"/>
      <c r="HBO37" s="190"/>
      <c r="HBP37" s="190"/>
      <c r="HBQ37" s="190"/>
      <c r="HBR37" s="194"/>
      <c r="HBS37" s="190"/>
      <c r="HBT37" s="189"/>
      <c r="HBU37" s="189"/>
      <c r="HBV37" s="189"/>
      <c r="HBW37" s="189"/>
      <c r="HBX37" s="190"/>
      <c r="HBY37" s="190"/>
      <c r="HBZ37" s="190"/>
      <c r="HCA37" s="190"/>
      <c r="HCB37" s="190"/>
      <c r="HCC37" s="241"/>
      <c r="HCD37" s="806"/>
      <c r="HCE37" s="190"/>
      <c r="HCF37" s="190"/>
      <c r="HCG37" s="190"/>
      <c r="HCH37" s="194"/>
      <c r="HCI37" s="190"/>
      <c r="HCJ37" s="189"/>
      <c r="HCK37" s="189"/>
      <c r="HCL37" s="189"/>
      <c r="HCM37" s="189"/>
      <c r="HCN37" s="190"/>
      <c r="HCO37" s="190"/>
      <c r="HCP37" s="190"/>
      <c r="HCQ37" s="190"/>
      <c r="HCR37" s="190"/>
      <c r="HCS37" s="241"/>
      <c r="HCT37" s="806"/>
      <c r="HCU37" s="190"/>
      <c r="HCV37" s="190"/>
      <c r="HCW37" s="190"/>
      <c r="HCX37" s="194"/>
      <c r="HCY37" s="190"/>
      <c r="HCZ37" s="189"/>
      <c r="HDA37" s="189"/>
      <c r="HDB37" s="189"/>
      <c r="HDC37" s="189"/>
      <c r="HDD37" s="190"/>
      <c r="HDE37" s="190"/>
      <c r="HDF37" s="190"/>
      <c r="HDG37" s="190"/>
      <c r="HDH37" s="190"/>
      <c r="HDI37" s="241"/>
      <c r="HDJ37" s="806"/>
      <c r="HDK37" s="190"/>
      <c r="HDL37" s="190"/>
      <c r="HDM37" s="190"/>
      <c r="HDN37" s="194"/>
      <c r="HDO37" s="190"/>
      <c r="HDP37" s="189"/>
      <c r="HDQ37" s="189"/>
      <c r="HDR37" s="189"/>
      <c r="HDS37" s="189"/>
      <c r="HDT37" s="190"/>
      <c r="HDU37" s="190"/>
      <c r="HDV37" s="190"/>
      <c r="HDW37" s="190"/>
      <c r="HDX37" s="190"/>
      <c r="HDY37" s="241"/>
      <c r="HDZ37" s="806"/>
      <c r="HEA37" s="190"/>
      <c r="HEB37" s="190"/>
      <c r="HEC37" s="190"/>
      <c r="HED37" s="194"/>
      <c r="HEE37" s="190"/>
      <c r="HEF37" s="189"/>
      <c r="HEG37" s="189"/>
      <c r="HEH37" s="189"/>
      <c r="HEI37" s="189"/>
      <c r="HEJ37" s="190"/>
      <c r="HEK37" s="190"/>
      <c r="HEL37" s="190"/>
      <c r="HEM37" s="190"/>
      <c r="HEN37" s="190"/>
      <c r="HEO37" s="241"/>
      <c r="HEP37" s="806"/>
      <c r="HEQ37" s="190"/>
      <c r="HER37" s="190"/>
      <c r="HES37" s="190"/>
      <c r="HET37" s="194"/>
      <c r="HEU37" s="190"/>
      <c r="HEV37" s="189"/>
      <c r="HEW37" s="189"/>
      <c r="HEX37" s="189"/>
      <c r="HEY37" s="189"/>
      <c r="HEZ37" s="190"/>
      <c r="HFA37" s="190"/>
      <c r="HFB37" s="190"/>
      <c r="HFC37" s="190"/>
      <c r="HFD37" s="190"/>
      <c r="HFE37" s="241"/>
      <c r="HFF37" s="806"/>
      <c r="HFG37" s="190"/>
      <c r="HFH37" s="190"/>
      <c r="HFI37" s="190"/>
      <c r="HFJ37" s="194"/>
      <c r="HFK37" s="190"/>
      <c r="HFL37" s="189"/>
      <c r="HFM37" s="189"/>
      <c r="HFN37" s="189"/>
      <c r="HFO37" s="189"/>
      <c r="HFP37" s="190"/>
      <c r="HFQ37" s="190"/>
      <c r="HFR37" s="190"/>
      <c r="HFS37" s="190"/>
      <c r="HFT37" s="190"/>
      <c r="HFU37" s="241"/>
      <c r="HFV37" s="806"/>
      <c r="HFW37" s="190"/>
      <c r="HFX37" s="190"/>
      <c r="HFY37" s="190"/>
      <c r="HFZ37" s="194"/>
      <c r="HGA37" s="190"/>
      <c r="HGB37" s="189"/>
      <c r="HGC37" s="189"/>
      <c r="HGD37" s="189"/>
      <c r="HGE37" s="189"/>
      <c r="HGF37" s="190"/>
      <c r="HGG37" s="190"/>
      <c r="HGH37" s="190"/>
      <c r="HGI37" s="190"/>
      <c r="HGJ37" s="190"/>
      <c r="HGK37" s="241"/>
      <c r="HGL37" s="806"/>
      <c r="HGM37" s="190"/>
      <c r="HGN37" s="190"/>
      <c r="HGO37" s="190"/>
      <c r="HGP37" s="194"/>
      <c r="HGQ37" s="190"/>
      <c r="HGR37" s="189"/>
      <c r="HGS37" s="189"/>
      <c r="HGT37" s="189"/>
      <c r="HGU37" s="189"/>
      <c r="HGV37" s="190"/>
      <c r="HGW37" s="190"/>
      <c r="HGX37" s="190"/>
      <c r="HGY37" s="190"/>
      <c r="HGZ37" s="190"/>
      <c r="HHA37" s="241"/>
      <c r="HHB37" s="806"/>
      <c r="HHC37" s="190"/>
      <c r="HHD37" s="190"/>
      <c r="HHE37" s="190"/>
      <c r="HHF37" s="194"/>
      <c r="HHG37" s="190"/>
      <c r="HHH37" s="189"/>
      <c r="HHI37" s="189"/>
      <c r="HHJ37" s="189"/>
      <c r="HHK37" s="189"/>
      <c r="HHL37" s="190"/>
      <c r="HHM37" s="190"/>
      <c r="HHN37" s="190"/>
      <c r="HHO37" s="190"/>
      <c r="HHP37" s="190"/>
      <c r="HHQ37" s="241"/>
      <c r="HHR37" s="806"/>
      <c r="HHS37" s="190"/>
      <c r="HHT37" s="190"/>
      <c r="HHU37" s="190"/>
      <c r="HHV37" s="194"/>
      <c r="HHW37" s="190"/>
      <c r="HHX37" s="189"/>
      <c r="HHY37" s="189"/>
      <c r="HHZ37" s="189"/>
      <c r="HIA37" s="189"/>
      <c r="HIB37" s="190"/>
      <c r="HIC37" s="190"/>
      <c r="HID37" s="190"/>
      <c r="HIE37" s="190"/>
      <c r="HIF37" s="190"/>
      <c r="HIG37" s="241"/>
      <c r="HIH37" s="806"/>
      <c r="HII37" s="190"/>
      <c r="HIJ37" s="190"/>
      <c r="HIK37" s="190"/>
      <c r="HIL37" s="194"/>
      <c r="HIM37" s="190"/>
      <c r="HIN37" s="189"/>
      <c r="HIO37" s="189"/>
      <c r="HIP37" s="189"/>
      <c r="HIQ37" s="189"/>
      <c r="HIR37" s="190"/>
      <c r="HIS37" s="190"/>
      <c r="HIT37" s="190"/>
      <c r="HIU37" s="190"/>
      <c r="HIV37" s="190"/>
      <c r="HIW37" s="241"/>
      <c r="HIX37" s="806"/>
      <c r="HIY37" s="190"/>
      <c r="HIZ37" s="190"/>
      <c r="HJA37" s="190"/>
      <c r="HJB37" s="194"/>
      <c r="HJC37" s="190"/>
      <c r="HJD37" s="189"/>
      <c r="HJE37" s="189"/>
      <c r="HJF37" s="189"/>
      <c r="HJG37" s="189"/>
      <c r="HJH37" s="190"/>
      <c r="HJI37" s="190"/>
      <c r="HJJ37" s="190"/>
      <c r="HJK37" s="190"/>
      <c r="HJL37" s="190"/>
      <c r="HJM37" s="241"/>
      <c r="HJN37" s="806"/>
      <c r="HJO37" s="190"/>
      <c r="HJP37" s="190"/>
      <c r="HJQ37" s="190"/>
      <c r="HJR37" s="194"/>
      <c r="HJS37" s="190"/>
      <c r="HJT37" s="189"/>
      <c r="HJU37" s="189"/>
      <c r="HJV37" s="189"/>
      <c r="HJW37" s="189"/>
      <c r="HJX37" s="190"/>
      <c r="HJY37" s="190"/>
      <c r="HJZ37" s="190"/>
      <c r="HKA37" s="190"/>
      <c r="HKB37" s="190"/>
      <c r="HKC37" s="241"/>
      <c r="HKD37" s="806"/>
      <c r="HKE37" s="190"/>
      <c r="HKF37" s="190"/>
      <c r="HKG37" s="190"/>
      <c r="HKH37" s="194"/>
      <c r="HKI37" s="190"/>
      <c r="HKJ37" s="189"/>
      <c r="HKK37" s="189"/>
      <c r="HKL37" s="189"/>
      <c r="HKM37" s="189"/>
      <c r="HKN37" s="190"/>
      <c r="HKO37" s="190"/>
      <c r="HKP37" s="190"/>
      <c r="HKQ37" s="190"/>
      <c r="HKR37" s="190"/>
      <c r="HKS37" s="241"/>
      <c r="HKT37" s="806"/>
      <c r="HKU37" s="190"/>
      <c r="HKV37" s="190"/>
      <c r="HKW37" s="190"/>
      <c r="HKX37" s="194"/>
      <c r="HKY37" s="190"/>
      <c r="HKZ37" s="189"/>
      <c r="HLA37" s="189"/>
      <c r="HLB37" s="189"/>
      <c r="HLC37" s="189"/>
      <c r="HLD37" s="190"/>
      <c r="HLE37" s="190"/>
      <c r="HLF37" s="190"/>
      <c r="HLG37" s="190"/>
      <c r="HLH37" s="190"/>
      <c r="HLI37" s="241"/>
      <c r="HLJ37" s="806"/>
      <c r="HLK37" s="190"/>
      <c r="HLL37" s="190"/>
      <c r="HLM37" s="190"/>
      <c r="HLN37" s="194"/>
      <c r="HLO37" s="190"/>
      <c r="HLP37" s="189"/>
      <c r="HLQ37" s="189"/>
      <c r="HLR37" s="189"/>
      <c r="HLS37" s="189"/>
      <c r="HLT37" s="190"/>
      <c r="HLU37" s="190"/>
      <c r="HLV37" s="190"/>
      <c r="HLW37" s="190"/>
      <c r="HLX37" s="190"/>
      <c r="HLY37" s="241"/>
      <c r="HLZ37" s="806"/>
      <c r="HMA37" s="190"/>
      <c r="HMB37" s="190"/>
      <c r="HMC37" s="190"/>
      <c r="HMD37" s="194"/>
      <c r="HME37" s="190"/>
      <c r="HMF37" s="189"/>
      <c r="HMG37" s="189"/>
      <c r="HMH37" s="189"/>
      <c r="HMI37" s="189"/>
      <c r="HMJ37" s="190"/>
      <c r="HMK37" s="190"/>
      <c r="HML37" s="190"/>
      <c r="HMM37" s="190"/>
      <c r="HMN37" s="190"/>
      <c r="HMO37" s="241"/>
      <c r="HMP37" s="806"/>
      <c r="HMQ37" s="190"/>
      <c r="HMR37" s="190"/>
      <c r="HMS37" s="190"/>
      <c r="HMT37" s="194"/>
      <c r="HMU37" s="190"/>
      <c r="HMV37" s="189"/>
      <c r="HMW37" s="189"/>
      <c r="HMX37" s="189"/>
      <c r="HMY37" s="189"/>
      <c r="HMZ37" s="190"/>
      <c r="HNA37" s="190"/>
      <c r="HNB37" s="190"/>
      <c r="HNC37" s="190"/>
      <c r="HND37" s="190"/>
      <c r="HNE37" s="241"/>
      <c r="HNF37" s="806"/>
      <c r="HNG37" s="190"/>
      <c r="HNH37" s="190"/>
      <c r="HNI37" s="190"/>
      <c r="HNJ37" s="194"/>
      <c r="HNK37" s="190"/>
      <c r="HNL37" s="189"/>
      <c r="HNM37" s="189"/>
      <c r="HNN37" s="189"/>
      <c r="HNO37" s="189"/>
      <c r="HNP37" s="190"/>
      <c r="HNQ37" s="190"/>
      <c r="HNR37" s="190"/>
      <c r="HNS37" s="190"/>
      <c r="HNT37" s="190"/>
      <c r="HNU37" s="241"/>
      <c r="HNV37" s="806"/>
      <c r="HNW37" s="190"/>
      <c r="HNX37" s="190"/>
      <c r="HNY37" s="190"/>
      <c r="HNZ37" s="194"/>
      <c r="HOA37" s="190"/>
      <c r="HOB37" s="189"/>
      <c r="HOC37" s="189"/>
      <c r="HOD37" s="189"/>
      <c r="HOE37" s="189"/>
      <c r="HOF37" s="190"/>
      <c r="HOG37" s="190"/>
      <c r="HOH37" s="190"/>
      <c r="HOI37" s="190"/>
      <c r="HOJ37" s="190"/>
      <c r="HOK37" s="241"/>
      <c r="HOL37" s="806"/>
      <c r="HOM37" s="190"/>
      <c r="HON37" s="190"/>
      <c r="HOO37" s="190"/>
      <c r="HOP37" s="194"/>
      <c r="HOQ37" s="190"/>
      <c r="HOR37" s="189"/>
      <c r="HOS37" s="189"/>
      <c r="HOT37" s="189"/>
      <c r="HOU37" s="189"/>
      <c r="HOV37" s="190"/>
      <c r="HOW37" s="190"/>
      <c r="HOX37" s="190"/>
      <c r="HOY37" s="190"/>
      <c r="HOZ37" s="190"/>
      <c r="HPA37" s="241"/>
      <c r="HPB37" s="806"/>
      <c r="HPC37" s="190"/>
      <c r="HPD37" s="190"/>
      <c r="HPE37" s="190"/>
      <c r="HPF37" s="194"/>
      <c r="HPG37" s="190"/>
      <c r="HPH37" s="189"/>
      <c r="HPI37" s="189"/>
      <c r="HPJ37" s="189"/>
      <c r="HPK37" s="189"/>
      <c r="HPL37" s="190"/>
      <c r="HPM37" s="190"/>
      <c r="HPN37" s="190"/>
      <c r="HPO37" s="190"/>
      <c r="HPP37" s="190"/>
      <c r="HPQ37" s="241"/>
      <c r="HPR37" s="806"/>
      <c r="HPS37" s="190"/>
      <c r="HPT37" s="190"/>
      <c r="HPU37" s="190"/>
      <c r="HPV37" s="194"/>
      <c r="HPW37" s="190"/>
      <c r="HPX37" s="189"/>
      <c r="HPY37" s="189"/>
      <c r="HPZ37" s="189"/>
      <c r="HQA37" s="189"/>
      <c r="HQB37" s="190"/>
      <c r="HQC37" s="190"/>
      <c r="HQD37" s="190"/>
      <c r="HQE37" s="190"/>
      <c r="HQF37" s="190"/>
      <c r="HQG37" s="241"/>
      <c r="HQH37" s="806"/>
      <c r="HQI37" s="190"/>
      <c r="HQJ37" s="190"/>
      <c r="HQK37" s="190"/>
      <c r="HQL37" s="194"/>
      <c r="HQM37" s="190"/>
      <c r="HQN37" s="189"/>
      <c r="HQO37" s="189"/>
      <c r="HQP37" s="189"/>
      <c r="HQQ37" s="189"/>
      <c r="HQR37" s="190"/>
      <c r="HQS37" s="190"/>
      <c r="HQT37" s="190"/>
      <c r="HQU37" s="190"/>
      <c r="HQV37" s="190"/>
      <c r="HQW37" s="241"/>
      <c r="HQX37" s="806"/>
      <c r="HQY37" s="190"/>
      <c r="HQZ37" s="190"/>
      <c r="HRA37" s="190"/>
      <c r="HRB37" s="194"/>
      <c r="HRC37" s="190"/>
      <c r="HRD37" s="189"/>
      <c r="HRE37" s="189"/>
      <c r="HRF37" s="189"/>
      <c r="HRG37" s="189"/>
      <c r="HRH37" s="190"/>
      <c r="HRI37" s="190"/>
      <c r="HRJ37" s="190"/>
      <c r="HRK37" s="190"/>
      <c r="HRL37" s="190"/>
      <c r="HRM37" s="241"/>
      <c r="HRN37" s="806"/>
      <c r="HRO37" s="190"/>
      <c r="HRP37" s="190"/>
      <c r="HRQ37" s="190"/>
      <c r="HRR37" s="194"/>
      <c r="HRS37" s="190"/>
      <c r="HRT37" s="189"/>
      <c r="HRU37" s="189"/>
      <c r="HRV37" s="189"/>
      <c r="HRW37" s="189"/>
      <c r="HRX37" s="190"/>
      <c r="HRY37" s="190"/>
      <c r="HRZ37" s="190"/>
      <c r="HSA37" s="190"/>
      <c r="HSB37" s="190"/>
      <c r="HSC37" s="241"/>
      <c r="HSD37" s="806"/>
      <c r="HSE37" s="190"/>
      <c r="HSF37" s="190"/>
      <c r="HSG37" s="190"/>
      <c r="HSH37" s="194"/>
      <c r="HSI37" s="190"/>
      <c r="HSJ37" s="189"/>
      <c r="HSK37" s="189"/>
      <c r="HSL37" s="189"/>
      <c r="HSM37" s="189"/>
      <c r="HSN37" s="190"/>
      <c r="HSO37" s="190"/>
      <c r="HSP37" s="190"/>
      <c r="HSQ37" s="190"/>
      <c r="HSR37" s="190"/>
      <c r="HSS37" s="241"/>
      <c r="HST37" s="806"/>
      <c r="HSU37" s="190"/>
      <c r="HSV37" s="190"/>
      <c r="HSW37" s="190"/>
      <c r="HSX37" s="194"/>
      <c r="HSY37" s="190"/>
      <c r="HSZ37" s="189"/>
      <c r="HTA37" s="189"/>
      <c r="HTB37" s="189"/>
      <c r="HTC37" s="189"/>
      <c r="HTD37" s="190"/>
      <c r="HTE37" s="190"/>
      <c r="HTF37" s="190"/>
      <c r="HTG37" s="190"/>
      <c r="HTH37" s="190"/>
      <c r="HTI37" s="241"/>
      <c r="HTJ37" s="806"/>
      <c r="HTK37" s="190"/>
      <c r="HTL37" s="190"/>
      <c r="HTM37" s="190"/>
      <c r="HTN37" s="194"/>
      <c r="HTO37" s="190"/>
      <c r="HTP37" s="189"/>
      <c r="HTQ37" s="189"/>
      <c r="HTR37" s="189"/>
      <c r="HTS37" s="189"/>
      <c r="HTT37" s="190"/>
      <c r="HTU37" s="190"/>
      <c r="HTV37" s="190"/>
      <c r="HTW37" s="190"/>
      <c r="HTX37" s="190"/>
      <c r="HTY37" s="241"/>
      <c r="HTZ37" s="806"/>
      <c r="HUA37" s="190"/>
      <c r="HUB37" s="190"/>
      <c r="HUC37" s="190"/>
      <c r="HUD37" s="194"/>
      <c r="HUE37" s="190"/>
      <c r="HUF37" s="189"/>
      <c r="HUG37" s="189"/>
      <c r="HUH37" s="189"/>
      <c r="HUI37" s="189"/>
      <c r="HUJ37" s="190"/>
      <c r="HUK37" s="190"/>
      <c r="HUL37" s="190"/>
      <c r="HUM37" s="190"/>
      <c r="HUN37" s="190"/>
      <c r="HUO37" s="241"/>
      <c r="HUP37" s="806"/>
      <c r="HUQ37" s="190"/>
      <c r="HUR37" s="190"/>
      <c r="HUS37" s="190"/>
      <c r="HUT37" s="194"/>
      <c r="HUU37" s="190"/>
      <c r="HUV37" s="189"/>
      <c r="HUW37" s="189"/>
      <c r="HUX37" s="189"/>
      <c r="HUY37" s="189"/>
      <c r="HUZ37" s="190"/>
      <c r="HVA37" s="190"/>
      <c r="HVB37" s="190"/>
      <c r="HVC37" s="190"/>
      <c r="HVD37" s="190"/>
      <c r="HVE37" s="241"/>
      <c r="HVF37" s="806"/>
      <c r="HVG37" s="190"/>
      <c r="HVH37" s="190"/>
      <c r="HVI37" s="190"/>
      <c r="HVJ37" s="194"/>
      <c r="HVK37" s="190"/>
      <c r="HVL37" s="189"/>
      <c r="HVM37" s="189"/>
      <c r="HVN37" s="189"/>
      <c r="HVO37" s="189"/>
      <c r="HVP37" s="190"/>
      <c r="HVQ37" s="190"/>
      <c r="HVR37" s="190"/>
      <c r="HVS37" s="190"/>
      <c r="HVT37" s="190"/>
      <c r="HVU37" s="241"/>
      <c r="HVV37" s="806"/>
      <c r="HVW37" s="190"/>
      <c r="HVX37" s="190"/>
      <c r="HVY37" s="190"/>
      <c r="HVZ37" s="194"/>
      <c r="HWA37" s="190"/>
      <c r="HWB37" s="189"/>
      <c r="HWC37" s="189"/>
      <c r="HWD37" s="189"/>
      <c r="HWE37" s="189"/>
      <c r="HWF37" s="190"/>
      <c r="HWG37" s="190"/>
      <c r="HWH37" s="190"/>
      <c r="HWI37" s="190"/>
      <c r="HWJ37" s="190"/>
      <c r="HWK37" s="241"/>
      <c r="HWL37" s="806"/>
      <c r="HWM37" s="190"/>
      <c r="HWN37" s="190"/>
      <c r="HWO37" s="190"/>
      <c r="HWP37" s="194"/>
      <c r="HWQ37" s="190"/>
      <c r="HWR37" s="189"/>
      <c r="HWS37" s="189"/>
      <c r="HWT37" s="189"/>
      <c r="HWU37" s="189"/>
      <c r="HWV37" s="190"/>
      <c r="HWW37" s="190"/>
      <c r="HWX37" s="190"/>
      <c r="HWY37" s="190"/>
      <c r="HWZ37" s="190"/>
      <c r="HXA37" s="241"/>
      <c r="HXB37" s="806"/>
      <c r="HXC37" s="190"/>
      <c r="HXD37" s="190"/>
      <c r="HXE37" s="190"/>
      <c r="HXF37" s="194"/>
      <c r="HXG37" s="190"/>
      <c r="HXH37" s="189"/>
      <c r="HXI37" s="189"/>
      <c r="HXJ37" s="189"/>
      <c r="HXK37" s="189"/>
      <c r="HXL37" s="190"/>
      <c r="HXM37" s="190"/>
      <c r="HXN37" s="190"/>
      <c r="HXO37" s="190"/>
      <c r="HXP37" s="190"/>
      <c r="HXQ37" s="241"/>
      <c r="HXR37" s="806"/>
      <c r="HXS37" s="190"/>
      <c r="HXT37" s="190"/>
      <c r="HXU37" s="190"/>
      <c r="HXV37" s="194"/>
      <c r="HXW37" s="190"/>
      <c r="HXX37" s="189"/>
      <c r="HXY37" s="189"/>
      <c r="HXZ37" s="189"/>
      <c r="HYA37" s="189"/>
      <c r="HYB37" s="190"/>
      <c r="HYC37" s="190"/>
      <c r="HYD37" s="190"/>
      <c r="HYE37" s="190"/>
      <c r="HYF37" s="190"/>
      <c r="HYG37" s="241"/>
      <c r="HYH37" s="806"/>
      <c r="HYI37" s="190"/>
      <c r="HYJ37" s="190"/>
      <c r="HYK37" s="190"/>
      <c r="HYL37" s="194"/>
      <c r="HYM37" s="190"/>
      <c r="HYN37" s="189"/>
      <c r="HYO37" s="189"/>
      <c r="HYP37" s="189"/>
      <c r="HYQ37" s="189"/>
      <c r="HYR37" s="190"/>
      <c r="HYS37" s="190"/>
      <c r="HYT37" s="190"/>
      <c r="HYU37" s="190"/>
      <c r="HYV37" s="190"/>
      <c r="HYW37" s="241"/>
      <c r="HYX37" s="806"/>
      <c r="HYY37" s="190"/>
      <c r="HYZ37" s="190"/>
      <c r="HZA37" s="190"/>
      <c r="HZB37" s="194"/>
      <c r="HZC37" s="190"/>
      <c r="HZD37" s="189"/>
      <c r="HZE37" s="189"/>
      <c r="HZF37" s="189"/>
      <c r="HZG37" s="189"/>
      <c r="HZH37" s="190"/>
      <c r="HZI37" s="190"/>
      <c r="HZJ37" s="190"/>
      <c r="HZK37" s="190"/>
      <c r="HZL37" s="190"/>
      <c r="HZM37" s="241"/>
      <c r="HZN37" s="806"/>
      <c r="HZO37" s="190"/>
      <c r="HZP37" s="190"/>
      <c r="HZQ37" s="190"/>
      <c r="HZR37" s="194"/>
      <c r="HZS37" s="190"/>
      <c r="HZT37" s="189"/>
      <c r="HZU37" s="189"/>
      <c r="HZV37" s="189"/>
      <c r="HZW37" s="189"/>
      <c r="HZX37" s="190"/>
      <c r="HZY37" s="190"/>
      <c r="HZZ37" s="190"/>
      <c r="IAA37" s="190"/>
      <c r="IAB37" s="190"/>
      <c r="IAC37" s="241"/>
      <c r="IAD37" s="806"/>
      <c r="IAE37" s="190"/>
      <c r="IAF37" s="190"/>
      <c r="IAG37" s="190"/>
      <c r="IAH37" s="194"/>
      <c r="IAI37" s="190"/>
      <c r="IAJ37" s="189"/>
      <c r="IAK37" s="189"/>
      <c r="IAL37" s="189"/>
      <c r="IAM37" s="189"/>
      <c r="IAN37" s="190"/>
      <c r="IAO37" s="190"/>
      <c r="IAP37" s="190"/>
      <c r="IAQ37" s="190"/>
      <c r="IAR37" s="190"/>
      <c r="IAS37" s="241"/>
      <c r="IAT37" s="806"/>
      <c r="IAU37" s="190"/>
      <c r="IAV37" s="190"/>
      <c r="IAW37" s="190"/>
      <c r="IAX37" s="194"/>
      <c r="IAY37" s="190"/>
      <c r="IAZ37" s="189"/>
      <c r="IBA37" s="189"/>
      <c r="IBB37" s="189"/>
      <c r="IBC37" s="189"/>
      <c r="IBD37" s="190"/>
      <c r="IBE37" s="190"/>
      <c r="IBF37" s="190"/>
      <c r="IBG37" s="190"/>
      <c r="IBH37" s="190"/>
      <c r="IBI37" s="241"/>
      <c r="IBJ37" s="806"/>
      <c r="IBK37" s="190"/>
      <c r="IBL37" s="190"/>
      <c r="IBM37" s="190"/>
      <c r="IBN37" s="194"/>
      <c r="IBO37" s="190"/>
      <c r="IBP37" s="189"/>
      <c r="IBQ37" s="189"/>
      <c r="IBR37" s="189"/>
      <c r="IBS37" s="189"/>
      <c r="IBT37" s="190"/>
      <c r="IBU37" s="190"/>
      <c r="IBV37" s="190"/>
      <c r="IBW37" s="190"/>
      <c r="IBX37" s="190"/>
      <c r="IBY37" s="241"/>
      <c r="IBZ37" s="806"/>
      <c r="ICA37" s="190"/>
      <c r="ICB37" s="190"/>
      <c r="ICC37" s="190"/>
      <c r="ICD37" s="194"/>
      <c r="ICE37" s="190"/>
      <c r="ICF37" s="189"/>
      <c r="ICG37" s="189"/>
      <c r="ICH37" s="189"/>
      <c r="ICI37" s="189"/>
      <c r="ICJ37" s="190"/>
      <c r="ICK37" s="190"/>
      <c r="ICL37" s="190"/>
      <c r="ICM37" s="190"/>
      <c r="ICN37" s="190"/>
      <c r="ICO37" s="241"/>
      <c r="ICP37" s="806"/>
      <c r="ICQ37" s="190"/>
      <c r="ICR37" s="190"/>
      <c r="ICS37" s="190"/>
      <c r="ICT37" s="194"/>
      <c r="ICU37" s="190"/>
      <c r="ICV37" s="189"/>
      <c r="ICW37" s="189"/>
      <c r="ICX37" s="189"/>
      <c r="ICY37" s="189"/>
      <c r="ICZ37" s="190"/>
      <c r="IDA37" s="190"/>
      <c r="IDB37" s="190"/>
      <c r="IDC37" s="190"/>
      <c r="IDD37" s="190"/>
      <c r="IDE37" s="241"/>
      <c r="IDF37" s="806"/>
      <c r="IDG37" s="190"/>
      <c r="IDH37" s="190"/>
      <c r="IDI37" s="190"/>
      <c r="IDJ37" s="194"/>
      <c r="IDK37" s="190"/>
      <c r="IDL37" s="189"/>
      <c r="IDM37" s="189"/>
      <c r="IDN37" s="189"/>
      <c r="IDO37" s="189"/>
      <c r="IDP37" s="190"/>
      <c r="IDQ37" s="190"/>
      <c r="IDR37" s="190"/>
      <c r="IDS37" s="190"/>
      <c r="IDT37" s="190"/>
      <c r="IDU37" s="241"/>
      <c r="IDV37" s="806"/>
      <c r="IDW37" s="190"/>
      <c r="IDX37" s="190"/>
      <c r="IDY37" s="190"/>
      <c r="IDZ37" s="194"/>
      <c r="IEA37" s="190"/>
      <c r="IEB37" s="189"/>
      <c r="IEC37" s="189"/>
      <c r="IED37" s="189"/>
      <c r="IEE37" s="189"/>
      <c r="IEF37" s="190"/>
      <c r="IEG37" s="190"/>
      <c r="IEH37" s="190"/>
      <c r="IEI37" s="190"/>
      <c r="IEJ37" s="190"/>
      <c r="IEK37" s="241"/>
      <c r="IEL37" s="806"/>
      <c r="IEM37" s="190"/>
      <c r="IEN37" s="190"/>
      <c r="IEO37" s="190"/>
      <c r="IEP37" s="194"/>
      <c r="IEQ37" s="190"/>
      <c r="IER37" s="189"/>
      <c r="IES37" s="189"/>
      <c r="IET37" s="189"/>
      <c r="IEU37" s="189"/>
      <c r="IEV37" s="190"/>
      <c r="IEW37" s="190"/>
      <c r="IEX37" s="190"/>
      <c r="IEY37" s="190"/>
      <c r="IEZ37" s="190"/>
      <c r="IFA37" s="241"/>
      <c r="IFB37" s="806"/>
      <c r="IFC37" s="190"/>
      <c r="IFD37" s="190"/>
      <c r="IFE37" s="190"/>
      <c r="IFF37" s="194"/>
      <c r="IFG37" s="190"/>
      <c r="IFH37" s="189"/>
      <c r="IFI37" s="189"/>
      <c r="IFJ37" s="189"/>
      <c r="IFK37" s="189"/>
      <c r="IFL37" s="190"/>
      <c r="IFM37" s="190"/>
      <c r="IFN37" s="190"/>
      <c r="IFO37" s="190"/>
      <c r="IFP37" s="190"/>
      <c r="IFQ37" s="241"/>
      <c r="IFR37" s="806"/>
      <c r="IFS37" s="190"/>
      <c r="IFT37" s="190"/>
      <c r="IFU37" s="190"/>
      <c r="IFV37" s="194"/>
      <c r="IFW37" s="190"/>
      <c r="IFX37" s="189"/>
      <c r="IFY37" s="189"/>
      <c r="IFZ37" s="189"/>
      <c r="IGA37" s="189"/>
      <c r="IGB37" s="190"/>
      <c r="IGC37" s="190"/>
      <c r="IGD37" s="190"/>
      <c r="IGE37" s="190"/>
      <c r="IGF37" s="190"/>
      <c r="IGG37" s="241"/>
      <c r="IGH37" s="806"/>
      <c r="IGI37" s="190"/>
      <c r="IGJ37" s="190"/>
      <c r="IGK37" s="190"/>
      <c r="IGL37" s="194"/>
      <c r="IGM37" s="190"/>
      <c r="IGN37" s="189"/>
      <c r="IGO37" s="189"/>
      <c r="IGP37" s="189"/>
      <c r="IGQ37" s="189"/>
      <c r="IGR37" s="190"/>
      <c r="IGS37" s="190"/>
      <c r="IGT37" s="190"/>
      <c r="IGU37" s="190"/>
      <c r="IGV37" s="190"/>
      <c r="IGW37" s="241"/>
      <c r="IGX37" s="806"/>
      <c r="IGY37" s="190"/>
      <c r="IGZ37" s="190"/>
      <c r="IHA37" s="190"/>
      <c r="IHB37" s="194"/>
      <c r="IHC37" s="190"/>
      <c r="IHD37" s="189"/>
      <c r="IHE37" s="189"/>
      <c r="IHF37" s="189"/>
      <c r="IHG37" s="189"/>
      <c r="IHH37" s="190"/>
      <c r="IHI37" s="190"/>
      <c r="IHJ37" s="190"/>
      <c r="IHK37" s="190"/>
      <c r="IHL37" s="190"/>
      <c r="IHM37" s="241"/>
      <c r="IHN37" s="806"/>
      <c r="IHO37" s="190"/>
      <c r="IHP37" s="190"/>
      <c r="IHQ37" s="190"/>
      <c r="IHR37" s="194"/>
      <c r="IHS37" s="190"/>
      <c r="IHT37" s="189"/>
      <c r="IHU37" s="189"/>
      <c r="IHV37" s="189"/>
      <c r="IHW37" s="189"/>
      <c r="IHX37" s="190"/>
      <c r="IHY37" s="190"/>
      <c r="IHZ37" s="190"/>
      <c r="IIA37" s="190"/>
      <c r="IIB37" s="190"/>
      <c r="IIC37" s="241"/>
      <c r="IID37" s="806"/>
      <c r="IIE37" s="190"/>
      <c r="IIF37" s="190"/>
      <c r="IIG37" s="190"/>
      <c r="IIH37" s="194"/>
      <c r="III37" s="190"/>
      <c r="IIJ37" s="189"/>
      <c r="IIK37" s="189"/>
      <c r="IIL37" s="189"/>
      <c r="IIM37" s="189"/>
      <c r="IIN37" s="190"/>
      <c r="IIO37" s="190"/>
      <c r="IIP37" s="190"/>
      <c r="IIQ37" s="190"/>
      <c r="IIR37" s="190"/>
      <c r="IIS37" s="241"/>
      <c r="IIT37" s="806"/>
      <c r="IIU37" s="190"/>
      <c r="IIV37" s="190"/>
      <c r="IIW37" s="190"/>
      <c r="IIX37" s="194"/>
      <c r="IIY37" s="190"/>
      <c r="IIZ37" s="189"/>
      <c r="IJA37" s="189"/>
      <c r="IJB37" s="189"/>
      <c r="IJC37" s="189"/>
      <c r="IJD37" s="190"/>
      <c r="IJE37" s="190"/>
      <c r="IJF37" s="190"/>
      <c r="IJG37" s="190"/>
      <c r="IJH37" s="190"/>
      <c r="IJI37" s="241"/>
      <c r="IJJ37" s="806"/>
      <c r="IJK37" s="190"/>
      <c r="IJL37" s="190"/>
      <c r="IJM37" s="190"/>
      <c r="IJN37" s="194"/>
      <c r="IJO37" s="190"/>
      <c r="IJP37" s="189"/>
      <c r="IJQ37" s="189"/>
      <c r="IJR37" s="189"/>
      <c r="IJS37" s="189"/>
      <c r="IJT37" s="190"/>
      <c r="IJU37" s="190"/>
      <c r="IJV37" s="190"/>
      <c r="IJW37" s="190"/>
      <c r="IJX37" s="190"/>
      <c r="IJY37" s="241"/>
      <c r="IJZ37" s="806"/>
      <c r="IKA37" s="190"/>
      <c r="IKB37" s="190"/>
      <c r="IKC37" s="190"/>
      <c r="IKD37" s="194"/>
      <c r="IKE37" s="190"/>
      <c r="IKF37" s="189"/>
      <c r="IKG37" s="189"/>
      <c r="IKH37" s="189"/>
      <c r="IKI37" s="189"/>
      <c r="IKJ37" s="190"/>
      <c r="IKK37" s="190"/>
      <c r="IKL37" s="190"/>
      <c r="IKM37" s="190"/>
      <c r="IKN37" s="190"/>
      <c r="IKO37" s="241"/>
      <c r="IKP37" s="806"/>
      <c r="IKQ37" s="190"/>
      <c r="IKR37" s="190"/>
      <c r="IKS37" s="190"/>
      <c r="IKT37" s="194"/>
      <c r="IKU37" s="190"/>
      <c r="IKV37" s="189"/>
      <c r="IKW37" s="189"/>
      <c r="IKX37" s="189"/>
      <c r="IKY37" s="189"/>
      <c r="IKZ37" s="190"/>
      <c r="ILA37" s="190"/>
      <c r="ILB37" s="190"/>
      <c r="ILC37" s="190"/>
      <c r="ILD37" s="190"/>
      <c r="ILE37" s="241"/>
      <c r="ILF37" s="806"/>
      <c r="ILG37" s="190"/>
      <c r="ILH37" s="190"/>
      <c r="ILI37" s="190"/>
      <c r="ILJ37" s="194"/>
      <c r="ILK37" s="190"/>
      <c r="ILL37" s="189"/>
      <c r="ILM37" s="189"/>
      <c r="ILN37" s="189"/>
      <c r="ILO37" s="189"/>
      <c r="ILP37" s="190"/>
      <c r="ILQ37" s="190"/>
      <c r="ILR37" s="190"/>
      <c r="ILS37" s="190"/>
      <c r="ILT37" s="190"/>
      <c r="ILU37" s="241"/>
      <c r="ILV37" s="806"/>
      <c r="ILW37" s="190"/>
      <c r="ILX37" s="190"/>
      <c r="ILY37" s="190"/>
      <c r="ILZ37" s="194"/>
      <c r="IMA37" s="190"/>
      <c r="IMB37" s="189"/>
      <c r="IMC37" s="189"/>
      <c r="IMD37" s="189"/>
      <c r="IME37" s="189"/>
      <c r="IMF37" s="190"/>
      <c r="IMG37" s="190"/>
      <c r="IMH37" s="190"/>
      <c r="IMI37" s="190"/>
      <c r="IMJ37" s="190"/>
      <c r="IMK37" s="241"/>
      <c r="IML37" s="806"/>
      <c r="IMM37" s="190"/>
      <c r="IMN37" s="190"/>
      <c r="IMO37" s="190"/>
      <c r="IMP37" s="194"/>
      <c r="IMQ37" s="190"/>
      <c r="IMR37" s="189"/>
      <c r="IMS37" s="189"/>
      <c r="IMT37" s="189"/>
      <c r="IMU37" s="189"/>
      <c r="IMV37" s="190"/>
      <c r="IMW37" s="190"/>
      <c r="IMX37" s="190"/>
      <c r="IMY37" s="190"/>
      <c r="IMZ37" s="190"/>
      <c r="INA37" s="241"/>
      <c r="INB37" s="806"/>
      <c r="INC37" s="190"/>
      <c r="IND37" s="190"/>
      <c r="INE37" s="190"/>
      <c r="INF37" s="194"/>
      <c r="ING37" s="190"/>
      <c r="INH37" s="189"/>
      <c r="INI37" s="189"/>
      <c r="INJ37" s="189"/>
      <c r="INK37" s="189"/>
      <c r="INL37" s="190"/>
      <c r="INM37" s="190"/>
      <c r="INN37" s="190"/>
      <c r="INO37" s="190"/>
      <c r="INP37" s="190"/>
      <c r="INQ37" s="241"/>
      <c r="INR37" s="806"/>
      <c r="INS37" s="190"/>
      <c r="INT37" s="190"/>
      <c r="INU37" s="190"/>
      <c r="INV37" s="194"/>
      <c r="INW37" s="190"/>
      <c r="INX37" s="189"/>
      <c r="INY37" s="189"/>
      <c r="INZ37" s="189"/>
      <c r="IOA37" s="189"/>
      <c r="IOB37" s="190"/>
      <c r="IOC37" s="190"/>
      <c r="IOD37" s="190"/>
      <c r="IOE37" s="190"/>
      <c r="IOF37" s="190"/>
      <c r="IOG37" s="241"/>
      <c r="IOH37" s="806"/>
      <c r="IOI37" s="190"/>
      <c r="IOJ37" s="190"/>
      <c r="IOK37" s="190"/>
      <c r="IOL37" s="194"/>
      <c r="IOM37" s="190"/>
      <c r="ION37" s="189"/>
      <c r="IOO37" s="189"/>
      <c r="IOP37" s="189"/>
      <c r="IOQ37" s="189"/>
      <c r="IOR37" s="190"/>
      <c r="IOS37" s="190"/>
      <c r="IOT37" s="190"/>
      <c r="IOU37" s="190"/>
      <c r="IOV37" s="190"/>
      <c r="IOW37" s="241"/>
      <c r="IOX37" s="806"/>
      <c r="IOY37" s="190"/>
      <c r="IOZ37" s="190"/>
      <c r="IPA37" s="190"/>
      <c r="IPB37" s="194"/>
      <c r="IPC37" s="190"/>
      <c r="IPD37" s="189"/>
      <c r="IPE37" s="189"/>
      <c r="IPF37" s="189"/>
      <c r="IPG37" s="189"/>
      <c r="IPH37" s="190"/>
      <c r="IPI37" s="190"/>
      <c r="IPJ37" s="190"/>
      <c r="IPK37" s="190"/>
      <c r="IPL37" s="190"/>
      <c r="IPM37" s="241"/>
      <c r="IPN37" s="806"/>
      <c r="IPO37" s="190"/>
      <c r="IPP37" s="190"/>
      <c r="IPQ37" s="190"/>
      <c r="IPR37" s="194"/>
      <c r="IPS37" s="190"/>
      <c r="IPT37" s="189"/>
      <c r="IPU37" s="189"/>
      <c r="IPV37" s="189"/>
      <c r="IPW37" s="189"/>
      <c r="IPX37" s="190"/>
      <c r="IPY37" s="190"/>
      <c r="IPZ37" s="190"/>
      <c r="IQA37" s="190"/>
      <c r="IQB37" s="190"/>
      <c r="IQC37" s="241"/>
      <c r="IQD37" s="806"/>
      <c r="IQE37" s="190"/>
      <c r="IQF37" s="190"/>
      <c r="IQG37" s="190"/>
      <c r="IQH37" s="194"/>
      <c r="IQI37" s="190"/>
      <c r="IQJ37" s="189"/>
      <c r="IQK37" s="189"/>
      <c r="IQL37" s="189"/>
      <c r="IQM37" s="189"/>
      <c r="IQN37" s="190"/>
      <c r="IQO37" s="190"/>
      <c r="IQP37" s="190"/>
      <c r="IQQ37" s="190"/>
      <c r="IQR37" s="190"/>
      <c r="IQS37" s="241"/>
      <c r="IQT37" s="806"/>
      <c r="IQU37" s="190"/>
      <c r="IQV37" s="190"/>
      <c r="IQW37" s="190"/>
      <c r="IQX37" s="194"/>
      <c r="IQY37" s="190"/>
      <c r="IQZ37" s="189"/>
      <c r="IRA37" s="189"/>
      <c r="IRB37" s="189"/>
      <c r="IRC37" s="189"/>
      <c r="IRD37" s="190"/>
      <c r="IRE37" s="190"/>
      <c r="IRF37" s="190"/>
      <c r="IRG37" s="190"/>
      <c r="IRH37" s="190"/>
      <c r="IRI37" s="241"/>
      <c r="IRJ37" s="806"/>
      <c r="IRK37" s="190"/>
      <c r="IRL37" s="190"/>
      <c r="IRM37" s="190"/>
      <c r="IRN37" s="194"/>
      <c r="IRO37" s="190"/>
      <c r="IRP37" s="189"/>
      <c r="IRQ37" s="189"/>
      <c r="IRR37" s="189"/>
      <c r="IRS37" s="189"/>
      <c r="IRT37" s="190"/>
      <c r="IRU37" s="190"/>
      <c r="IRV37" s="190"/>
      <c r="IRW37" s="190"/>
      <c r="IRX37" s="190"/>
      <c r="IRY37" s="241"/>
      <c r="IRZ37" s="806"/>
      <c r="ISA37" s="190"/>
      <c r="ISB37" s="190"/>
      <c r="ISC37" s="190"/>
      <c r="ISD37" s="194"/>
      <c r="ISE37" s="190"/>
      <c r="ISF37" s="189"/>
      <c r="ISG37" s="189"/>
      <c r="ISH37" s="189"/>
      <c r="ISI37" s="189"/>
      <c r="ISJ37" s="190"/>
      <c r="ISK37" s="190"/>
      <c r="ISL37" s="190"/>
      <c r="ISM37" s="190"/>
      <c r="ISN37" s="190"/>
      <c r="ISO37" s="241"/>
      <c r="ISP37" s="806"/>
      <c r="ISQ37" s="190"/>
      <c r="ISR37" s="190"/>
      <c r="ISS37" s="190"/>
      <c r="IST37" s="194"/>
      <c r="ISU37" s="190"/>
      <c r="ISV37" s="189"/>
      <c r="ISW37" s="189"/>
      <c r="ISX37" s="189"/>
      <c r="ISY37" s="189"/>
      <c r="ISZ37" s="190"/>
      <c r="ITA37" s="190"/>
      <c r="ITB37" s="190"/>
      <c r="ITC37" s="190"/>
      <c r="ITD37" s="190"/>
      <c r="ITE37" s="241"/>
      <c r="ITF37" s="806"/>
      <c r="ITG37" s="190"/>
      <c r="ITH37" s="190"/>
      <c r="ITI37" s="190"/>
      <c r="ITJ37" s="194"/>
      <c r="ITK37" s="190"/>
      <c r="ITL37" s="189"/>
      <c r="ITM37" s="189"/>
      <c r="ITN37" s="189"/>
      <c r="ITO37" s="189"/>
      <c r="ITP37" s="190"/>
      <c r="ITQ37" s="190"/>
      <c r="ITR37" s="190"/>
      <c r="ITS37" s="190"/>
      <c r="ITT37" s="190"/>
      <c r="ITU37" s="241"/>
      <c r="ITV37" s="806"/>
      <c r="ITW37" s="190"/>
      <c r="ITX37" s="190"/>
      <c r="ITY37" s="190"/>
      <c r="ITZ37" s="194"/>
      <c r="IUA37" s="190"/>
      <c r="IUB37" s="189"/>
      <c r="IUC37" s="189"/>
      <c r="IUD37" s="189"/>
      <c r="IUE37" s="189"/>
      <c r="IUF37" s="190"/>
      <c r="IUG37" s="190"/>
      <c r="IUH37" s="190"/>
      <c r="IUI37" s="190"/>
      <c r="IUJ37" s="190"/>
      <c r="IUK37" s="241"/>
      <c r="IUL37" s="806"/>
      <c r="IUM37" s="190"/>
      <c r="IUN37" s="190"/>
      <c r="IUO37" s="190"/>
      <c r="IUP37" s="194"/>
      <c r="IUQ37" s="190"/>
      <c r="IUR37" s="189"/>
      <c r="IUS37" s="189"/>
      <c r="IUT37" s="189"/>
      <c r="IUU37" s="189"/>
      <c r="IUV37" s="190"/>
      <c r="IUW37" s="190"/>
      <c r="IUX37" s="190"/>
      <c r="IUY37" s="190"/>
      <c r="IUZ37" s="190"/>
      <c r="IVA37" s="241"/>
      <c r="IVB37" s="806"/>
      <c r="IVC37" s="190"/>
      <c r="IVD37" s="190"/>
      <c r="IVE37" s="190"/>
      <c r="IVF37" s="194"/>
      <c r="IVG37" s="190"/>
      <c r="IVH37" s="189"/>
      <c r="IVI37" s="189"/>
      <c r="IVJ37" s="189"/>
      <c r="IVK37" s="189"/>
      <c r="IVL37" s="190"/>
      <c r="IVM37" s="190"/>
      <c r="IVN37" s="190"/>
      <c r="IVO37" s="190"/>
      <c r="IVP37" s="190"/>
      <c r="IVQ37" s="241"/>
      <c r="IVR37" s="806"/>
      <c r="IVS37" s="190"/>
      <c r="IVT37" s="190"/>
      <c r="IVU37" s="190"/>
      <c r="IVV37" s="194"/>
      <c r="IVW37" s="190"/>
      <c r="IVX37" s="189"/>
      <c r="IVY37" s="189"/>
      <c r="IVZ37" s="189"/>
      <c r="IWA37" s="189"/>
      <c r="IWB37" s="190"/>
      <c r="IWC37" s="190"/>
      <c r="IWD37" s="190"/>
      <c r="IWE37" s="190"/>
      <c r="IWF37" s="190"/>
      <c r="IWG37" s="241"/>
      <c r="IWH37" s="806"/>
      <c r="IWI37" s="190"/>
      <c r="IWJ37" s="190"/>
      <c r="IWK37" s="190"/>
      <c r="IWL37" s="194"/>
      <c r="IWM37" s="190"/>
      <c r="IWN37" s="189"/>
      <c r="IWO37" s="189"/>
      <c r="IWP37" s="189"/>
      <c r="IWQ37" s="189"/>
      <c r="IWR37" s="190"/>
      <c r="IWS37" s="190"/>
      <c r="IWT37" s="190"/>
      <c r="IWU37" s="190"/>
      <c r="IWV37" s="190"/>
      <c r="IWW37" s="241"/>
      <c r="IWX37" s="806"/>
      <c r="IWY37" s="190"/>
      <c r="IWZ37" s="190"/>
      <c r="IXA37" s="190"/>
      <c r="IXB37" s="194"/>
      <c r="IXC37" s="190"/>
      <c r="IXD37" s="189"/>
      <c r="IXE37" s="189"/>
      <c r="IXF37" s="189"/>
      <c r="IXG37" s="189"/>
      <c r="IXH37" s="190"/>
      <c r="IXI37" s="190"/>
      <c r="IXJ37" s="190"/>
      <c r="IXK37" s="190"/>
      <c r="IXL37" s="190"/>
      <c r="IXM37" s="241"/>
      <c r="IXN37" s="806"/>
      <c r="IXO37" s="190"/>
      <c r="IXP37" s="190"/>
      <c r="IXQ37" s="190"/>
      <c r="IXR37" s="194"/>
      <c r="IXS37" s="190"/>
      <c r="IXT37" s="189"/>
      <c r="IXU37" s="189"/>
      <c r="IXV37" s="189"/>
      <c r="IXW37" s="189"/>
      <c r="IXX37" s="190"/>
      <c r="IXY37" s="190"/>
      <c r="IXZ37" s="190"/>
      <c r="IYA37" s="190"/>
      <c r="IYB37" s="190"/>
      <c r="IYC37" s="241"/>
      <c r="IYD37" s="806"/>
      <c r="IYE37" s="190"/>
      <c r="IYF37" s="190"/>
      <c r="IYG37" s="190"/>
      <c r="IYH37" s="194"/>
      <c r="IYI37" s="190"/>
      <c r="IYJ37" s="189"/>
      <c r="IYK37" s="189"/>
      <c r="IYL37" s="189"/>
      <c r="IYM37" s="189"/>
      <c r="IYN37" s="190"/>
      <c r="IYO37" s="190"/>
      <c r="IYP37" s="190"/>
      <c r="IYQ37" s="190"/>
      <c r="IYR37" s="190"/>
      <c r="IYS37" s="241"/>
      <c r="IYT37" s="806"/>
      <c r="IYU37" s="190"/>
      <c r="IYV37" s="190"/>
      <c r="IYW37" s="190"/>
      <c r="IYX37" s="194"/>
      <c r="IYY37" s="190"/>
      <c r="IYZ37" s="189"/>
      <c r="IZA37" s="189"/>
      <c r="IZB37" s="189"/>
      <c r="IZC37" s="189"/>
      <c r="IZD37" s="190"/>
      <c r="IZE37" s="190"/>
      <c r="IZF37" s="190"/>
      <c r="IZG37" s="190"/>
      <c r="IZH37" s="190"/>
      <c r="IZI37" s="241"/>
      <c r="IZJ37" s="806"/>
      <c r="IZK37" s="190"/>
      <c r="IZL37" s="190"/>
      <c r="IZM37" s="190"/>
      <c r="IZN37" s="194"/>
      <c r="IZO37" s="190"/>
      <c r="IZP37" s="189"/>
      <c r="IZQ37" s="189"/>
      <c r="IZR37" s="189"/>
      <c r="IZS37" s="189"/>
      <c r="IZT37" s="190"/>
      <c r="IZU37" s="190"/>
      <c r="IZV37" s="190"/>
      <c r="IZW37" s="190"/>
      <c r="IZX37" s="190"/>
      <c r="IZY37" s="241"/>
      <c r="IZZ37" s="806"/>
      <c r="JAA37" s="190"/>
      <c r="JAB37" s="190"/>
      <c r="JAC37" s="190"/>
      <c r="JAD37" s="194"/>
      <c r="JAE37" s="190"/>
      <c r="JAF37" s="189"/>
      <c r="JAG37" s="189"/>
      <c r="JAH37" s="189"/>
      <c r="JAI37" s="189"/>
      <c r="JAJ37" s="190"/>
      <c r="JAK37" s="190"/>
      <c r="JAL37" s="190"/>
      <c r="JAM37" s="190"/>
      <c r="JAN37" s="190"/>
      <c r="JAO37" s="241"/>
      <c r="JAP37" s="806"/>
      <c r="JAQ37" s="190"/>
      <c r="JAR37" s="190"/>
      <c r="JAS37" s="190"/>
      <c r="JAT37" s="194"/>
      <c r="JAU37" s="190"/>
      <c r="JAV37" s="189"/>
      <c r="JAW37" s="189"/>
      <c r="JAX37" s="189"/>
      <c r="JAY37" s="189"/>
      <c r="JAZ37" s="190"/>
      <c r="JBA37" s="190"/>
      <c r="JBB37" s="190"/>
      <c r="JBC37" s="190"/>
      <c r="JBD37" s="190"/>
      <c r="JBE37" s="241"/>
      <c r="JBF37" s="806"/>
      <c r="JBG37" s="190"/>
      <c r="JBH37" s="190"/>
      <c r="JBI37" s="190"/>
      <c r="JBJ37" s="194"/>
      <c r="JBK37" s="190"/>
      <c r="JBL37" s="189"/>
      <c r="JBM37" s="189"/>
      <c r="JBN37" s="189"/>
      <c r="JBO37" s="189"/>
      <c r="JBP37" s="190"/>
      <c r="JBQ37" s="190"/>
      <c r="JBR37" s="190"/>
      <c r="JBS37" s="190"/>
      <c r="JBT37" s="190"/>
      <c r="JBU37" s="241"/>
      <c r="JBV37" s="806"/>
      <c r="JBW37" s="190"/>
      <c r="JBX37" s="190"/>
      <c r="JBY37" s="190"/>
      <c r="JBZ37" s="194"/>
      <c r="JCA37" s="190"/>
      <c r="JCB37" s="189"/>
      <c r="JCC37" s="189"/>
      <c r="JCD37" s="189"/>
      <c r="JCE37" s="189"/>
      <c r="JCF37" s="190"/>
      <c r="JCG37" s="190"/>
      <c r="JCH37" s="190"/>
      <c r="JCI37" s="190"/>
      <c r="JCJ37" s="190"/>
      <c r="JCK37" s="241"/>
      <c r="JCL37" s="806"/>
      <c r="JCM37" s="190"/>
      <c r="JCN37" s="190"/>
      <c r="JCO37" s="190"/>
      <c r="JCP37" s="194"/>
      <c r="JCQ37" s="190"/>
      <c r="JCR37" s="189"/>
      <c r="JCS37" s="189"/>
      <c r="JCT37" s="189"/>
      <c r="JCU37" s="189"/>
      <c r="JCV37" s="190"/>
      <c r="JCW37" s="190"/>
      <c r="JCX37" s="190"/>
      <c r="JCY37" s="190"/>
      <c r="JCZ37" s="190"/>
      <c r="JDA37" s="241"/>
      <c r="JDB37" s="806"/>
      <c r="JDC37" s="190"/>
      <c r="JDD37" s="190"/>
      <c r="JDE37" s="190"/>
      <c r="JDF37" s="194"/>
      <c r="JDG37" s="190"/>
      <c r="JDH37" s="189"/>
      <c r="JDI37" s="189"/>
      <c r="JDJ37" s="189"/>
      <c r="JDK37" s="189"/>
      <c r="JDL37" s="190"/>
      <c r="JDM37" s="190"/>
      <c r="JDN37" s="190"/>
      <c r="JDO37" s="190"/>
      <c r="JDP37" s="190"/>
      <c r="JDQ37" s="241"/>
      <c r="JDR37" s="806"/>
      <c r="JDS37" s="190"/>
      <c r="JDT37" s="190"/>
      <c r="JDU37" s="190"/>
      <c r="JDV37" s="194"/>
      <c r="JDW37" s="190"/>
      <c r="JDX37" s="189"/>
      <c r="JDY37" s="189"/>
      <c r="JDZ37" s="189"/>
      <c r="JEA37" s="189"/>
      <c r="JEB37" s="190"/>
      <c r="JEC37" s="190"/>
      <c r="JED37" s="190"/>
      <c r="JEE37" s="190"/>
      <c r="JEF37" s="190"/>
      <c r="JEG37" s="241"/>
      <c r="JEH37" s="806"/>
      <c r="JEI37" s="190"/>
      <c r="JEJ37" s="190"/>
      <c r="JEK37" s="190"/>
      <c r="JEL37" s="194"/>
      <c r="JEM37" s="190"/>
      <c r="JEN37" s="189"/>
      <c r="JEO37" s="189"/>
      <c r="JEP37" s="189"/>
      <c r="JEQ37" s="189"/>
      <c r="JER37" s="190"/>
      <c r="JES37" s="190"/>
      <c r="JET37" s="190"/>
      <c r="JEU37" s="190"/>
      <c r="JEV37" s="190"/>
      <c r="JEW37" s="241"/>
      <c r="JEX37" s="806"/>
      <c r="JEY37" s="190"/>
      <c r="JEZ37" s="190"/>
      <c r="JFA37" s="190"/>
      <c r="JFB37" s="194"/>
      <c r="JFC37" s="190"/>
      <c r="JFD37" s="189"/>
      <c r="JFE37" s="189"/>
      <c r="JFF37" s="189"/>
      <c r="JFG37" s="189"/>
      <c r="JFH37" s="190"/>
      <c r="JFI37" s="190"/>
      <c r="JFJ37" s="190"/>
      <c r="JFK37" s="190"/>
      <c r="JFL37" s="190"/>
      <c r="JFM37" s="241"/>
      <c r="JFN37" s="806"/>
      <c r="JFO37" s="190"/>
      <c r="JFP37" s="190"/>
      <c r="JFQ37" s="190"/>
      <c r="JFR37" s="194"/>
      <c r="JFS37" s="190"/>
      <c r="JFT37" s="189"/>
      <c r="JFU37" s="189"/>
      <c r="JFV37" s="189"/>
      <c r="JFW37" s="189"/>
      <c r="JFX37" s="190"/>
      <c r="JFY37" s="190"/>
      <c r="JFZ37" s="190"/>
      <c r="JGA37" s="190"/>
      <c r="JGB37" s="190"/>
      <c r="JGC37" s="241"/>
      <c r="JGD37" s="806"/>
      <c r="JGE37" s="190"/>
      <c r="JGF37" s="190"/>
      <c r="JGG37" s="190"/>
      <c r="JGH37" s="194"/>
      <c r="JGI37" s="190"/>
      <c r="JGJ37" s="189"/>
      <c r="JGK37" s="189"/>
      <c r="JGL37" s="189"/>
      <c r="JGM37" s="189"/>
      <c r="JGN37" s="190"/>
      <c r="JGO37" s="190"/>
      <c r="JGP37" s="190"/>
      <c r="JGQ37" s="190"/>
      <c r="JGR37" s="190"/>
      <c r="JGS37" s="241"/>
      <c r="JGT37" s="806"/>
      <c r="JGU37" s="190"/>
      <c r="JGV37" s="190"/>
      <c r="JGW37" s="190"/>
      <c r="JGX37" s="194"/>
      <c r="JGY37" s="190"/>
      <c r="JGZ37" s="189"/>
      <c r="JHA37" s="189"/>
      <c r="JHB37" s="189"/>
      <c r="JHC37" s="189"/>
      <c r="JHD37" s="190"/>
      <c r="JHE37" s="190"/>
      <c r="JHF37" s="190"/>
      <c r="JHG37" s="190"/>
      <c r="JHH37" s="190"/>
      <c r="JHI37" s="241"/>
      <c r="JHJ37" s="806"/>
      <c r="JHK37" s="190"/>
      <c r="JHL37" s="190"/>
      <c r="JHM37" s="190"/>
      <c r="JHN37" s="194"/>
      <c r="JHO37" s="190"/>
      <c r="JHP37" s="189"/>
      <c r="JHQ37" s="189"/>
      <c r="JHR37" s="189"/>
      <c r="JHS37" s="189"/>
      <c r="JHT37" s="190"/>
      <c r="JHU37" s="190"/>
      <c r="JHV37" s="190"/>
      <c r="JHW37" s="190"/>
      <c r="JHX37" s="190"/>
      <c r="JHY37" s="241"/>
      <c r="JHZ37" s="806"/>
      <c r="JIA37" s="190"/>
      <c r="JIB37" s="190"/>
      <c r="JIC37" s="190"/>
      <c r="JID37" s="194"/>
      <c r="JIE37" s="190"/>
      <c r="JIF37" s="189"/>
      <c r="JIG37" s="189"/>
      <c r="JIH37" s="189"/>
      <c r="JII37" s="189"/>
      <c r="JIJ37" s="190"/>
      <c r="JIK37" s="190"/>
      <c r="JIL37" s="190"/>
      <c r="JIM37" s="190"/>
      <c r="JIN37" s="190"/>
      <c r="JIO37" s="241"/>
      <c r="JIP37" s="806"/>
      <c r="JIQ37" s="190"/>
      <c r="JIR37" s="190"/>
      <c r="JIS37" s="190"/>
      <c r="JIT37" s="194"/>
      <c r="JIU37" s="190"/>
      <c r="JIV37" s="189"/>
      <c r="JIW37" s="189"/>
      <c r="JIX37" s="189"/>
      <c r="JIY37" s="189"/>
      <c r="JIZ37" s="190"/>
      <c r="JJA37" s="190"/>
      <c r="JJB37" s="190"/>
      <c r="JJC37" s="190"/>
      <c r="JJD37" s="190"/>
      <c r="JJE37" s="241"/>
      <c r="JJF37" s="806"/>
      <c r="JJG37" s="190"/>
      <c r="JJH37" s="190"/>
      <c r="JJI37" s="190"/>
      <c r="JJJ37" s="194"/>
      <c r="JJK37" s="190"/>
      <c r="JJL37" s="189"/>
      <c r="JJM37" s="189"/>
      <c r="JJN37" s="189"/>
      <c r="JJO37" s="189"/>
      <c r="JJP37" s="190"/>
      <c r="JJQ37" s="190"/>
      <c r="JJR37" s="190"/>
      <c r="JJS37" s="190"/>
      <c r="JJT37" s="190"/>
      <c r="JJU37" s="241"/>
      <c r="JJV37" s="806"/>
      <c r="JJW37" s="190"/>
      <c r="JJX37" s="190"/>
      <c r="JJY37" s="190"/>
      <c r="JJZ37" s="194"/>
      <c r="JKA37" s="190"/>
      <c r="JKB37" s="189"/>
      <c r="JKC37" s="189"/>
      <c r="JKD37" s="189"/>
      <c r="JKE37" s="189"/>
      <c r="JKF37" s="190"/>
      <c r="JKG37" s="190"/>
      <c r="JKH37" s="190"/>
      <c r="JKI37" s="190"/>
      <c r="JKJ37" s="190"/>
      <c r="JKK37" s="241"/>
      <c r="JKL37" s="806"/>
      <c r="JKM37" s="190"/>
      <c r="JKN37" s="190"/>
      <c r="JKO37" s="190"/>
      <c r="JKP37" s="194"/>
      <c r="JKQ37" s="190"/>
      <c r="JKR37" s="189"/>
      <c r="JKS37" s="189"/>
      <c r="JKT37" s="189"/>
      <c r="JKU37" s="189"/>
      <c r="JKV37" s="190"/>
      <c r="JKW37" s="190"/>
      <c r="JKX37" s="190"/>
      <c r="JKY37" s="190"/>
      <c r="JKZ37" s="190"/>
      <c r="JLA37" s="241"/>
      <c r="JLB37" s="806"/>
      <c r="JLC37" s="190"/>
      <c r="JLD37" s="190"/>
      <c r="JLE37" s="190"/>
      <c r="JLF37" s="194"/>
      <c r="JLG37" s="190"/>
      <c r="JLH37" s="189"/>
      <c r="JLI37" s="189"/>
      <c r="JLJ37" s="189"/>
      <c r="JLK37" s="189"/>
      <c r="JLL37" s="190"/>
      <c r="JLM37" s="190"/>
      <c r="JLN37" s="190"/>
      <c r="JLO37" s="190"/>
      <c r="JLP37" s="190"/>
      <c r="JLQ37" s="241"/>
      <c r="JLR37" s="806"/>
      <c r="JLS37" s="190"/>
      <c r="JLT37" s="190"/>
      <c r="JLU37" s="190"/>
      <c r="JLV37" s="194"/>
      <c r="JLW37" s="190"/>
      <c r="JLX37" s="189"/>
      <c r="JLY37" s="189"/>
      <c r="JLZ37" s="189"/>
      <c r="JMA37" s="189"/>
      <c r="JMB37" s="190"/>
      <c r="JMC37" s="190"/>
      <c r="JMD37" s="190"/>
      <c r="JME37" s="190"/>
      <c r="JMF37" s="190"/>
      <c r="JMG37" s="241"/>
      <c r="JMH37" s="806"/>
      <c r="JMI37" s="190"/>
      <c r="JMJ37" s="190"/>
      <c r="JMK37" s="190"/>
      <c r="JML37" s="194"/>
      <c r="JMM37" s="190"/>
      <c r="JMN37" s="189"/>
      <c r="JMO37" s="189"/>
      <c r="JMP37" s="189"/>
      <c r="JMQ37" s="189"/>
      <c r="JMR37" s="190"/>
      <c r="JMS37" s="190"/>
      <c r="JMT37" s="190"/>
      <c r="JMU37" s="190"/>
      <c r="JMV37" s="190"/>
      <c r="JMW37" s="241"/>
      <c r="JMX37" s="806"/>
      <c r="JMY37" s="190"/>
      <c r="JMZ37" s="190"/>
      <c r="JNA37" s="190"/>
      <c r="JNB37" s="194"/>
      <c r="JNC37" s="190"/>
      <c r="JND37" s="189"/>
      <c r="JNE37" s="189"/>
      <c r="JNF37" s="189"/>
      <c r="JNG37" s="189"/>
      <c r="JNH37" s="190"/>
      <c r="JNI37" s="190"/>
      <c r="JNJ37" s="190"/>
      <c r="JNK37" s="190"/>
      <c r="JNL37" s="190"/>
      <c r="JNM37" s="241"/>
      <c r="JNN37" s="806"/>
      <c r="JNO37" s="190"/>
      <c r="JNP37" s="190"/>
      <c r="JNQ37" s="190"/>
      <c r="JNR37" s="194"/>
      <c r="JNS37" s="190"/>
      <c r="JNT37" s="189"/>
      <c r="JNU37" s="189"/>
      <c r="JNV37" s="189"/>
      <c r="JNW37" s="189"/>
      <c r="JNX37" s="190"/>
      <c r="JNY37" s="190"/>
      <c r="JNZ37" s="190"/>
      <c r="JOA37" s="190"/>
      <c r="JOB37" s="190"/>
      <c r="JOC37" s="241"/>
      <c r="JOD37" s="806"/>
      <c r="JOE37" s="190"/>
      <c r="JOF37" s="190"/>
      <c r="JOG37" s="190"/>
      <c r="JOH37" s="194"/>
      <c r="JOI37" s="190"/>
      <c r="JOJ37" s="189"/>
      <c r="JOK37" s="189"/>
      <c r="JOL37" s="189"/>
      <c r="JOM37" s="189"/>
      <c r="JON37" s="190"/>
      <c r="JOO37" s="190"/>
      <c r="JOP37" s="190"/>
      <c r="JOQ37" s="190"/>
      <c r="JOR37" s="190"/>
      <c r="JOS37" s="241"/>
      <c r="JOT37" s="806"/>
      <c r="JOU37" s="190"/>
      <c r="JOV37" s="190"/>
      <c r="JOW37" s="190"/>
      <c r="JOX37" s="194"/>
      <c r="JOY37" s="190"/>
      <c r="JOZ37" s="189"/>
      <c r="JPA37" s="189"/>
      <c r="JPB37" s="189"/>
      <c r="JPC37" s="189"/>
      <c r="JPD37" s="190"/>
      <c r="JPE37" s="190"/>
      <c r="JPF37" s="190"/>
      <c r="JPG37" s="190"/>
      <c r="JPH37" s="190"/>
      <c r="JPI37" s="241"/>
      <c r="JPJ37" s="806"/>
      <c r="JPK37" s="190"/>
      <c r="JPL37" s="190"/>
      <c r="JPM37" s="190"/>
      <c r="JPN37" s="194"/>
      <c r="JPO37" s="190"/>
      <c r="JPP37" s="189"/>
      <c r="JPQ37" s="189"/>
      <c r="JPR37" s="189"/>
      <c r="JPS37" s="189"/>
      <c r="JPT37" s="190"/>
      <c r="JPU37" s="190"/>
      <c r="JPV37" s="190"/>
      <c r="JPW37" s="190"/>
      <c r="JPX37" s="190"/>
      <c r="JPY37" s="241"/>
      <c r="JPZ37" s="806"/>
      <c r="JQA37" s="190"/>
      <c r="JQB37" s="190"/>
      <c r="JQC37" s="190"/>
      <c r="JQD37" s="194"/>
      <c r="JQE37" s="190"/>
      <c r="JQF37" s="189"/>
      <c r="JQG37" s="189"/>
      <c r="JQH37" s="189"/>
      <c r="JQI37" s="189"/>
      <c r="JQJ37" s="190"/>
      <c r="JQK37" s="190"/>
      <c r="JQL37" s="190"/>
      <c r="JQM37" s="190"/>
      <c r="JQN37" s="190"/>
      <c r="JQO37" s="241"/>
      <c r="JQP37" s="806"/>
      <c r="JQQ37" s="190"/>
      <c r="JQR37" s="190"/>
      <c r="JQS37" s="190"/>
      <c r="JQT37" s="194"/>
      <c r="JQU37" s="190"/>
      <c r="JQV37" s="189"/>
      <c r="JQW37" s="189"/>
      <c r="JQX37" s="189"/>
      <c r="JQY37" s="189"/>
      <c r="JQZ37" s="190"/>
      <c r="JRA37" s="190"/>
      <c r="JRB37" s="190"/>
      <c r="JRC37" s="190"/>
      <c r="JRD37" s="190"/>
      <c r="JRE37" s="241"/>
      <c r="JRF37" s="806"/>
      <c r="JRG37" s="190"/>
      <c r="JRH37" s="190"/>
      <c r="JRI37" s="190"/>
      <c r="JRJ37" s="194"/>
      <c r="JRK37" s="190"/>
      <c r="JRL37" s="189"/>
      <c r="JRM37" s="189"/>
      <c r="JRN37" s="189"/>
      <c r="JRO37" s="189"/>
      <c r="JRP37" s="190"/>
      <c r="JRQ37" s="190"/>
      <c r="JRR37" s="190"/>
      <c r="JRS37" s="190"/>
      <c r="JRT37" s="190"/>
      <c r="JRU37" s="241"/>
      <c r="JRV37" s="806"/>
      <c r="JRW37" s="190"/>
      <c r="JRX37" s="190"/>
      <c r="JRY37" s="190"/>
      <c r="JRZ37" s="194"/>
      <c r="JSA37" s="190"/>
      <c r="JSB37" s="189"/>
      <c r="JSC37" s="189"/>
      <c r="JSD37" s="189"/>
      <c r="JSE37" s="189"/>
      <c r="JSF37" s="190"/>
      <c r="JSG37" s="190"/>
      <c r="JSH37" s="190"/>
      <c r="JSI37" s="190"/>
      <c r="JSJ37" s="190"/>
      <c r="JSK37" s="241"/>
      <c r="JSL37" s="806"/>
      <c r="JSM37" s="190"/>
      <c r="JSN37" s="190"/>
      <c r="JSO37" s="190"/>
      <c r="JSP37" s="194"/>
      <c r="JSQ37" s="190"/>
      <c r="JSR37" s="189"/>
      <c r="JSS37" s="189"/>
      <c r="JST37" s="189"/>
      <c r="JSU37" s="189"/>
      <c r="JSV37" s="190"/>
      <c r="JSW37" s="190"/>
      <c r="JSX37" s="190"/>
      <c r="JSY37" s="190"/>
      <c r="JSZ37" s="190"/>
      <c r="JTA37" s="241"/>
      <c r="JTB37" s="806"/>
      <c r="JTC37" s="190"/>
      <c r="JTD37" s="190"/>
      <c r="JTE37" s="190"/>
      <c r="JTF37" s="194"/>
      <c r="JTG37" s="190"/>
      <c r="JTH37" s="189"/>
      <c r="JTI37" s="189"/>
      <c r="JTJ37" s="189"/>
      <c r="JTK37" s="189"/>
      <c r="JTL37" s="190"/>
      <c r="JTM37" s="190"/>
      <c r="JTN37" s="190"/>
      <c r="JTO37" s="190"/>
      <c r="JTP37" s="190"/>
      <c r="JTQ37" s="241"/>
      <c r="JTR37" s="806"/>
      <c r="JTS37" s="190"/>
      <c r="JTT37" s="190"/>
      <c r="JTU37" s="190"/>
      <c r="JTV37" s="194"/>
      <c r="JTW37" s="190"/>
      <c r="JTX37" s="189"/>
      <c r="JTY37" s="189"/>
      <c r="JTZ37" s="189"/>
      <c r="JUA37" s="189"/>
      <c r="JUB37" s="190"/>
      <c r="JUC37" s="190"/>
      <c r="JUD37" s="190"/>
      <c r="JUE37" s="190"/>
      <c r="JUF37" s="190"/>
      <c r="JUG37" s="241"/>
      <c r="JUH37" s="806"/>
      <c r="JUI37" s="190"/>
      <c r="JUJ37" s="190"/>
      <c r="JUK37" s="190"/>
      <c r="JUL37" s="194"/>
      <c r="JUM37" s="190"/>
      <c r="JUN37" s="189"/>
      <c r="JUO37" s="189"/>
      <c r="JUP37" s="189"/>
      <c r="JUQ37" s="189"/>
      <c r="JUR37" s="190"/>
      <c r="JUS37" s="190"/>
      <c r="JUT37" s="190"/>
      <c r="JUU37" s="190"/>
      <c r="JUV37" s="190"/>
      <c r="JUW37" s="241"/>
      <c r="JUX37" s="806"/>
      <c r="JUY37" s="190"/>
      <c r="JUZ37" s="190"/>
      <c r="JVA37" s="190"/>
      <c r="JVB37" s="194"/>
      <c r="JVC37" s="190"/>
      <c r="JVD37" s="189"/>
      <c r="JVE37" s="189"/>
      <c r="JVF37" s="189"/>
      <c r="JVG37" s="189"/>
      <c r="JVH37" s="190"/>
      <c r="JVI37" s="190"/>
      <c r="JVJ37" s="190"/>
      <c r="JVK37" s="190"/>
      <c r="JVL37" s="190"/>
      <c r="JVM37" s="241"/>
      <c r="JVN37" s="806"/>
      <c r="JVO37" s="190"/>
      <c r="JVP37" s="190"/>
      <c r="JVQ37" s="190"/>
      <c r="JVR37" s="194"/>
      <c r="JVS37" s="190"/>
      <c r="JVT37" s="189"/>
      <c r="JVU37" s="189"/>
      <c r="JVV37" s="189"/>
      <c r="JVW37" s="189"/>
      <c r="JVX37" s="190"/>
      <c r="JVY37" s="190"/>
      <c r="JVZ37" s="190"/>
      <c r="JWA37" s="190"/>
      <c r="JWB37" s="190"/>
      <c r="JWC37" s="241"/>
      <c r="JWD37" s="806"/>
      <c r="JWE37" s="190"/>
      <c r="JWF37" s="190"/>
      <c r="JWG37" s="190"/>
      <c r="JWH37" s="194"/>
      <c r="JWI37" s="190"/>
      <c r="JWJ37" s="189"/>
      <c r="JWK37" s="189"/>
      <c r="JWL37" s="189"/>
      <c r="JWM37" s="189"/>
      <c r="JWN37" s="190"/>
      <c r="JWO37" s="190"/>
      <c r="JWP37" s="190"/>
      <c r="JWQ37" s="190"/>
      <c r="JWR37" s="190"/>
      <c r="JWS37" s="241"/>
      <c r="JWT37" s="806"/>
      <c r="JWU37" s="190"/>
      <c r="JWV37" s="190"/>
      <c r="JWW37" s="190"/>
      <c r="JWX37" s="194"/>
      <c r="JWY37" s="190"/>
      <c r="JWZ37" s="189"/>
      <c r="JXA37" s="189"/>
      <c r="JXB37" s="189"/>
      <c r="JXC37" s="189"/>
      <c r="JXD37" s="190"/>
      <c r="JXE37" s="190"/>
      <c r="JXF37" s="190"/>
      <c r="JXG37" s="190"/>
      <c r="JXH37" s="190"/>
      <c r="JXI37" s="241"/>
      <c r="JXJ37" s="806"/>
      <c r="JXK37" s="190"/>
      <c r="JXL37" s="190"/>
      <c r="JXM37" s="190"/>
      <c r="JXN37" s="194"/>
      <c r="JXO37" s="190"/>
      <c r="JXP37" s="189"/>
      <c r="JXQ37" s="189"/>
      <c r="JXR37" s="189"/>
      <c r="JXS37" s="189"/>
      <c r="JXT37" s="190"/>
      <c r="JXU37" s="190"/>
      <c r="JXV37" s="190"/>
      <c r="JXW37" s="190"/>
      <c r="JXX37" s="190"/>
      <c r="JXY37" s="241"/>
      <c r="JXZ37" s="806"/>
      <c r="JYA37" s="190"/>
      <c r="JYB37" s="190"/>
      <c r="JYC37" s="190"/>
      <c r="JYD37" s="194"/>
      <c r="JYE37" s="190"/>
      <c r="JYF37" s="189"/>
      <c r="JYG37" s="189"/>
      <c r="JYH37" s="189"/>
      <c r="JYI37" s="189"/>
      <c r="JYJ37" s="190"/>
      <c r="JYK37" s="190"/>
      <c r="JYL37" s="190"/>
      <c r="JYM37" s="190"/>
      <c r="JYN37" s="190"/>
      <c r="JYO37" s="241"/>
      <c r="JYP37" s="806"/>
      <c r="JYQ37" s="190"/>
      <c r="JYR37" s="190"/>
      <c r="JYS37" s="190"/>
      <c r="JYT37" s="194"/>
      <c r="JYU37" s="190"/>
      <c r="JYV37" s="189"/>
      <c r="JYW37" s="189"/>
      <c r="JYX37" s="189"/>
      <c r="JYY37" s="189"/>
      <c r="JYZ37" s="190"/>
      <c r="JZA37" s="190"/>
      <c r="JZB37" s="190"/>
      <c r="JZC37" s="190"/>
      <c r="JZD37" s="190"/>
      <c r="JZE37" s="241"/>
      <c r="JZF37" s="806"/>
      <c r="JZG37" s="190"/>
      <c r="JZH37" s="190"/>
      <c r="JZI37" s="190"/>
      <c r="JZJ37" s="194"/>
      <c r="JZK37" s="190"/>
      <c r="JZL37" s="189"/>
      <c r="JZM37" s="189"/>
      <c r="JZN37" s="189"/>
      <c r="JZO37" s="189"/>
      <c r="JZP37" s="190"/>
      <c r="JZQ37" s="190"/>
      <c r="JZR37" s="190"/>
      <c r="JZS37" s="190"/>
      <c r="JZT37" s="190"/>
      <c r="JZU37" s="241"/>
      <c r="JZV37" s="806"/>
      <c r="JZW37" s="190"/>
      <c r="JZX37" s="190"/>
      <c r="JZY37" s="190"/>
      <c r="JZZ37" s="194"/>
      <c r="KAA37" s="190"/>
      <c r="KAB37" s="189"/>
      <c r="KAC37" s="189"/>
      <c r="KAD37" s="189"/>
      <c r="KAE37" s="189"/>
      <c r="KAF37" s="190"/>
      <c r="KAG37" s="190"/>
      <c r="KAH37" s="190"/>
      <c r="KAI37" s="190"/>
      <c r="KAJ37" s="190"/>
      <c r="KAK37" s="241"/>
      <c r="KAL37" s="806"/>
      <c r="KAM37" s="190"/>
      <c r="KAN37" s="190"/>
      <c r="KAO37" s="190"/>
      <c r="KAP37" s="194"/>
      <c r="KAQ37" s="190"/>
      <c r="KAR37" s="189"/>
      <c r="KAS37" s="189"/>
      <c r="KAT37" s="189"/>
      <c r="KAU37" s="189"/>
      <c r="KAV37" s="190"/>
      <c r="KAW37" s="190"/>
      <c r="KAX37" s="190"/>
      <c r="KAY37" s="190"/>
      <c r="KAZ37" s="190"/>
      <c r="KBA37" s="241"/>
      <c r="KBB37" s="806"/>
      <c r="KBC37" s="190"/>
      <c r="KBD37" s="190"/>
      <c r="KBE37" s="190"/>
      <c r="KBF37" s="194"/>
      <c r="KBG37" s="190"/>
      <c r="KBH37" s="189"/>
      <c r="KBI37" s="189"/>
      <c r="KBJ37" s="189"/>
      <c r="KBK37" s="189"/>
      <c r="KBL37" s="190"/>
      <c r="KBM37" s="190"/>
      <c r="KBN37" s="190"/>
      <c r="KBO37" s="190"/>
      <c r="KBP37" s="190"/>
      <c r="KBQ37" s="241"/>
      <c r="KBR37" s="806"/>
      <c r="KBS37" s="190"/>
      <c r="KBT37" s="190"/>
      <c r="KBU37" s="190"/>
      <c r="KBV37" s="194"/>
      <c r="KBW37" s="190"/>
      <c r="KBX37" s="189"/>
      <c r="KBY37" s="189"/>
      <c r="KBZ37" s="189"/>
      <c r="KCA37" s="189"/>
      <c r="KCB37" s="190"/>
      <c r="KCC37" s="190"/>
      <c r="KCD37" s="190"/>
      <c r="KCE37" s="190"/>
      <c r="KCF37" s="190"/>
      <c r="KCG37" s="241"/>
      <c r="KCH37" s="806"/>
      <c r="KCI37" s="190"/>
      <c r="KCJ37" s="190"/>
      <c r="KCK37" s="190"/>
      <c r="KCL37" s="194"/>
      <c r="KCM37" s="190"/>
      <c r="KCN37" s="189"/>
      <c r="KCO37" s="189"/>
      <c r="KCP37" s="189"/>
      <c r="KCQ37" s="189"/>
      <c r="KCR37" s="190"/>
      <c r="KCS37" s="190"/>
      <c r="KCT37" s="190"/>
      <c r="KCU37" s="190"/>
      <c r="KCV37" s="190"/>
      <c r="KCW37" s="241"/>
      <c r="KCX37" s="806"/>
      <c r="KCY37" s="190"/>
      <c r="KCZ37" s="190"/>
      <c r="KDA37" s="190"/>
      <c r="KDB37" s="194"/>
      <c r="KDC37" s="190"/>
      <c r="KDD37" s="189"/>
      <c r="KDE37" s="189"/>
      <c r="KDF37" s="189"/>
      <c r="KDG37" s="189"/>
      <c r="KDH37" s="190"/>
      <c r="KDI37" s="190"/>
      <c r="KDJ37" s="190"/>
      <c r="KDK37" s="190"/>
      <c r="KDL37" s="190"/>
      <c r="KDM37" s="241"/>
      <c r="KDN37" s="806"/>
      <c r="KDO37" s="190"/>
      <c r="KDP37" s="190"/>
      <c r="KDQ37" s="190"/>
      <c r="KDR37" s="194"/>
      <c r="KDS37" s="190"/>
      <c r="KDT37" s="189"/>
      <c r="KDU37" s="189"/>
      <c r="KDV37" s="189"/>
      <c r="KDW37" s="189"/>
      <c r="KDX37" s="190"/>
      <c r="KDY37" s="190"/>
      <c r="KDZ37" s="190"/>
      <c r="KEA37" s="190"/>
      <c r="KEB37" s="190"/>
      <c r="KEC37" s="241"/>
      <c r="KED37" s="806"/>
      <c r="KEE37" s="190"/>
      <c r="KEF37" s="190"/>
      <c r="KEG37" s="190"/>
      <c r="KEH37" s="194"/>
      <c r="KEI37" s="190"/>
      <c r="KEJ37" s="189"/>
      <c r="KEK37" s="189"/>
      <c r="KEL37" s="189"/>
      <c r="KEM37" s="189"/>
      <c r="KEN37" s="190"/>
      <c r="KEO37" s="190"/>
      <c r="KEP37" s="190"/>
      <c r="KEQ37" s="190"/>
      <c r="KER37" s="190"/>
      <c r="KES37" s="241"/>
      <c r="KET37" s="806"/>
      <c r="KEU37" s="190"/>
      <c r="KEV37" s="190"/>
      <c r="KEW37" s="190"/>
      <c r="KEX37" s="194"/>
      <c r="KEY37" s="190"/>
      <c r="KEZ37" s="189"/>
      <c r="KFA37" s="189"/>
      <c r="KFB37" s="189"/>
      <c r="KFC37" s="189"/>
      <c r="KFD37" s="190"/>
      <c r="KFE37" s="190"/>
      <c r="KFF37" s="190"/>
      <c r="KFG37" s="190"/>
      <c r="KFH37" s="190"/>
      <c r="KFI37" s="241"/>
      <c r="KFJ37" s="806"/>
      <c r="KFK37" s="190"/>
      <c r="KFL37" s="190"/>
      <c r="KFM37" s="190"/>
      <c r="KFN37" s="194"/>
      <c r="KFO37" s="190"/>
      <c r="KFP37" s="189"/>
      <c r="KFQ37" s="189"/>
      <c r="KFR37" s="189"/>
      <c r="KFS37" s="189"/>
      <c r="KFT37" s="190"/>
      <c r="KFU37" s="190"/>
      <c r="KFV37" s="190"/>
      <c r="KFW37" s="190"/>
      <c r="KFX37" s="190"/>
      <c r="KFY37" s="241"/>
      <c r="KFZ37" s="806"/>
      <c r="KGA37" s="190"/>
      <c r="KGB37" s="190"/>
      <c r="KGC37" s="190"/>
      <c r="KGD37" s="194"/>
      <c r="KGE37" s="190"/>
      <c r="KGF37" s="189"/>
      <c r="KGG37" s="189"/>
      <c r="KGH37" s="189"/>
      <c r="KGI37" s="189"/>
      <c r="KGJ37" s="190"/>
      <c r="KGK37" s="190"/>
      <c r="KGL37" s="190"/>
      <c r="KGM37" s="190"/>
      <c r="KGN37" s="190"/>
      <c r="KGO37" s="241"/>
      <c r="KGP37" s="806"/>
      <c r="KGQ37" s="190"/>
      <c r="KGR37" s="190"/>
      <c r="KGS37" s="190"/>
      <c r="KGT37" s="194"/>
      <c r="KGU37" s="190"/>
      <c r="KGV37" s="189"/>
      <c r="KGW37" s="189"/>
      <c r="KGX37" s="189"/>
      <c r="KGY37" s="189"/>
      <c r="KGZ37" s="190"/>
      <c r="KHA37" s="190"/>
      <c r="KHB37" s="190"/>
      <c r="KHC37" s="190"/>
      <c r="KHD37" s="190"/>
      <c r="KHE37" s="241"/>
      <c r="KHF37" s="806"/>
      <c r="KHG37" s="190"/>
      <c r="KHH37" s="190"/>
      <c r="KHI37" s="190"/>
      <c r="KHJ37" s="194"/>
      <c r="KHK37" s="190"/>
      <c r="KHL37" s="189"/>
      <c r="KHM37" s="189"/>
      <c r="KHN37" s="189"/>
      <c r="KHO37" s="189"/>
      <c r="KHP37" s="190"/>
      <c r="KHQ37" s="190"/>
      <c r="KHR37" s="190"/>
      <c r="KHS37" s="190"/>
      <c r="KHT37" s="190"/>
      <c r="KHU37" s="241"/>
      <c r="KHV37" s="806"/>
      <c r="KHW37" s="190"/>
      <c r="KHX37" s="190"/>
      <c r="KHY37" s="190"/>
      <c r="KHZ37" s="194"/>
      <c r="KIA37" s="190"/>
      <c r="KIB37" s="189"/>
      <c r="KIC37" s="189"/>
      <c r="KID37" s="189"/>
      <c r="KIE37" s="189"/>
      <c r="KIF37" s="190"/>
      <c r="KIG37" s="190"/>
      <c r="KIH37" s="190"/>
      <c r="KII37" s="190"/>
      <c r="KIJ37" s="190"/>
      <c r="KIK37" s="241"/>
      <c r="KIL37" s="806"/>
      <c r="KIM37" s="190"/>
      <c r="KIN37" s="190"/>
      <c r="KIO37" s="190"/>
      <c r="KIP37" s="194"/>
      <c r="KIQ37" s="190"/>
      <c r="KIR37" s="189"/>
      <c r="KIS37" s="189"/>
      <c r="KIT37" s="189"/>
      <c r="KIU37" s="189"/>
      <c r="KIV37" s="190"/>
      <c r="KIW37" s="190"/>
      <c r="KIX37" s="190"/>
      <c r="KIY37" s="190"/>
      <c r="KIZ37" s="190"/>
      <c r="KJA37" s="241"/>
      <c r="KJB37" s="806"/>
      <c r="KJC37" s="190"/>
      <c r="KJD37" s="190"/>
      <c r="KJE37" s="190"/>
      <c r="KJF37" s="194"/>
      <c r="KJG37" s="190"/>
      <c r="KJH37" s="189"/>
      <c r="KJI37" s="189"/>
      <c r="KJJ37" s="189"/>
      <c r="KJK37" s="189"/>
      <c r="KJL37" s="190"/>
      <c r="KJM37" s="190"/>
      <c r="KJN37" s="190"/>
      <c r="KJO37" s="190"/>
      <c r="KJP37" s="190"/>
      <c r="KJQ37" s="241"/>
      <c r="KJR37" s="806"/>
      <c r="KJS37" s="190"/>
      <c r="KJT37" s="190"/>
      <c r="KJU37" s="190"/>
      <c r="KJV37" s="194"/>
      <c r="KJW37" s="190"/>
      <c r="KJX37" s="189"/>
      <c r="KJY37" s="189"/>
      <c r="KJZ37" s="189"/>
      <c r="KKA37" s="189"/>
      <c r="KKB37" s="190"/>
      <c r="KKC37" s="190"/>
      <c r="KKD37" s="190"/>
      <c r="KKE37" s="190"/>
      <c r="KKF37" s="190"/>
      <c r="KKG37" s="241"/>
      <c r="KKH37" s="806"/>
      <c r="KKI37" s="190"/>
      <c r="KKJ37" s="190"/>
      <c r="KKK37" s="190"/>
      <c r="KKL37" s="194"/>
      <c r="KKM37" s="190"/>
      <c r="KKN37" s="189"/>
      <c r="KKO37" s="189"/>
      <c r="KKP37" s="189"/>
      <c r="KKQ37" s="189"/>
      <c r="KKR37" s="190"/>
      <c r="KKS37" s="190"/>
      <c r="KKT37" s="190"/>
      <c r="KKU37" s="190"/>
      <c r="KKV37" s="190"/>
      <c r="KKW37" s="241"/>
      <c r="KKX37" s="806"/>
      <c r="KKY37" s="190"/>
      <c r="KKZ37" s="190"/>
      <c r="KLA37" s="190"/>
      <c r="KLB37" s="194"/>
      <c r="KLC37" s="190"/>
      <c r="KLD37" s="189"/>
      <c r="KLE37" s="189"/>
      <c r="KLF37" s="189"/>
      <c r="KLG37" s="189"/>
      <c r="KLH37" s="190"/>
      <c r="KLI37" s="190"/>
      <c r="KLJ37" s="190"/>
      <c r="KLK37" s="190"/>
      <c r="KLL37" s="190"/>
      <c r="KLM37" s="241"/>
      <c r="KLN37" s="806"/>
      <c r="KLO37" s="190"/>
      <c r="KLP37" s="190"/>
      <c r="KLQ37" s="190"/>
      <c r="KLR37" s="194"/>
      <c r="KLS37" s="190"/>
      <c r="KLT37" s="189"/>
      <c r="KLU37" s="189"/>
      <c r="KLV37" s="189"/>
      <c r="KLW37" s="189"/>
      <c r="KLX37" s="190"/>
      <c r="KLY37" s="190"/>
      <c r="KLZ37" s="190"/>
      <c r="KMA37" s="190"/>
      <c r="KMB37" s="190"/>
      <c r="KMC37" s="241"/>
      <c r="KMD37" s="806"/>
      <c r="KME37" s="190"/>
      <c r="KMF37" s="190"/>
      <c r="KMG37" s="190"/>
      <c r="KMH37" s="194"/>
      <c r="KMI37" s="190"/>
      <c r="KMJ37" s="189"/>
      <c r="KMK37" s="189"/>
      <c r="KML37" s="189"/>
      <c r="KMM37" s="189"/>
      <c r="KMN37" s="190"/>
      <c r="KMO37" s="190"/>
      <c r="KMP37" s="190"/>
      <c r="KMQ37" s="190"/>
      <c r="KMR37" s="190"/>
      <c r="KMS37" s="241"/>
      <c r="KMT37" s="806"/>
      <c r="KMU37" s="190"/>
      <c r="KMV37" s="190"/>
      <c r="KMW37" s="190"/>
      <c r="KMX37" s="194"/>
      <c r="KMY37" s="190"/>
      <c r="KMZ37" s="189"/>
      <c r="KNA37" s="189"/>
      <c r="KNB37" s="189"/>
      <c r="KNC37" s="189"/>
      <c r="KND37" s="190"/>
      <c r="KNE37" s="190"/>
      <c r="KNF37" s="190"/>
      <c r="KNG37" s="190"/>
      <c r="KNH37" s="190"/>
      <c r="KNI37" s="241"/>
      <c r="KNJ37" s="806"/>
      <c r="KNK37" s="190"/>
      <c r="KNL37" s="190"/>
      <c r="KNM37" s="190"/>
      <c r="KNN37" s="194"/>
      <c r="KNO37" s="190"/>
      <c r="KNP37" s="189"/>
      <c r="KNQ37" s="189"/>
      <c r="KNR37" s="189"/>
      <c r="KNS37" s="189"/>
      <c r="KNT37" s="190"/>
      <c r="KNU37" s="190"/>
      <c r="KNV37" s="190"/>
      <c r="KNW37" s="190"/>
      <c r="KNX37" s="190"/>
      <c r="KNY37" s="241"/>
      <c r="KNZ37" s="806"/>
      <c r="KOA37" s="190"/>
      <c r="KOB37" s="190"/>
      <c r="KOC37" s="190"/>
      <c r="KOD37" s="194"/>
      <c r="KOE37" s="190"/>
      <c r="KOF37" s="189"/>
      <c r="KOG37" s="189"/>
      <c r="KOH37" s="189"/>
      <c r="KOI37" s="189"/>
      <c r="KOJ37" s="190"/>
      <c r="KOK37" s="190"/>
      <c r="KOL37" s="190"/>
      <c r="KOM37" s="190"/>
      <c r="KON37" s="190"/>
      <c r="KOO37" s="241"/>
      <c r="KOP37" s="806"/>
      <c r="KOQ37" s="190"/>
      <c r="KOR37" s="190"/>
      <c r="KOS37" s="190"/>
      <c r="KOT37" s="194"/>
      <c r="KOU37" s="190"/>
      <c r="KOV37" s="189"/>
      <c r="KOW37" s="189"/>
      <c r="KOX37" s="189"/>
      <c r="KOY37" s="189"/>
      <c r="KOZ37" s="190"/>
      <c r="KPA37" s="190"/>
      <c r="KPB37" s="190"/>
      <c r="KPC37" s="190"/>
      <c r="KPD37" s="190"/>
      <c r="KPE37" s="241"/>
      <c r="KPF37" s="806"/>
      <c r="KPG37" s="190"/>
      <c r="KPH37" s="190"/>
      <c r="KPI37" s="190"/>
      <c r="KPJ37" s="194"/>
      <c r="KPK37" s="190"/>
      <c r="KPL37" s="189"/>
      <c r="KPM37" s="189"/>
      <c r="KPN37" s="189"/>
      <c r="KPO37" s="189"/>
      <c r="KPP37" s="190"/>
      <c r="KPQ37" s="190"/>
      <c r="KPR37" s="190"/>
      <c r="KPS37" s="190"/>
      <c r="KPT37" s="190"/>
      <c r="KPU37" s="241"/>
      <c r="KPV37" s="806"/>
      <c r="KPW37" s="190"/>
      <c r="KPX37" s="190"/>
      <c r="KPY37" s="190"/>
      <c r="KPZ37" s="194"/>
      <c r="KQA37" s="190"/>
      <c r="KQB37" s="189"/>
      <c r="KQC37" s="189"/>
      <c r="KQD37" s="189"/>
      <c r="KQE37" s="189"/>
      <c r="KQF37" s="190"/>
      <c r="KQG37" s="190"/>
      <c r="KQH37" s="190"/>
      <c r="KQI37" s="190"/>
      <c r="KQJ37" s="190"/>
      <c r="KQK37" s="241"/>
      <c r="KQL37" s="806"/>
      <c r="KQM37" s="190"/>
      <c r="KQN37" s="190"/>
      <c r="KQO37" s="190"/>
      <c r="KQP37" s="194"/>
      <c r="KQQ37" s="190"/>
      <c r="KQR37" s="189"/>
      <c r="KQS37" s="189"/>
      <c r="KQT37" s="189"/>
      <c r="KQU37" s="189"/>
      <c r="KQV37" s="190"/>
      <c r="KQW37" s="190"/>
      <c r="KQX37" s="190"/>
      <c r="KQY37" s="190"/>
      <c r="KQZ37" s="190"/>
      <c r="KRA37" s="241"/>
      <c r="KRB37" s="806"/>
      <c r="KRC37" s="190"/>
      <c r="KRD37" s="190"/>
      <c r="KRE37" s="190"/>
      <c r="KRF37" s="194"/>
      <c r="KRG37" s="190"/>
      <c r="KRH37" s="189"/>
      <c r="KRI37" s="189"/>
      <c r="KRJ37" s="189"/>
      <c r="KRK37" s="189"/>
      <c r="KRL37" s="190"/>
      <c r="KRM37" s="190"/>
      <c r="KRN37" s="190"/>
      <c r="KRO37" s="190"/>
      <c r="KRP37" s="190"/>
      <c r="KRQ37" s="241"/>
      <c r="KRR37" s="806"/>
      <c r="KRS37" s="190"/>
      <c r="KRT37" s="190"/>
      <c r="KRU37" s="190"/>
      <c r="KRV37" s="194"/>
      <c r="KRW37" s="190"/>
      <c r="KRX37" s="189"/>
      <c r="KRY37" s="189"/>
      <c r="KRZ37" s="189"/>
      <c r="KSA37" s="189"/>
      <c r="KSB37" s="190"/>
      <c r="KSC37" s="190"/>
      <c r="KSD37" s="190"/>
      <c r="KSE37" s="190"/>
      <c r="KSF37" s="190"/>
      <c r="KSG37" s="241"/>
      <c r="KSH37" s="806"/>
      <c r="KSI37" s="190"/>
      <c r="KSJ37" s="190"/>
      <c r="KSK37" s="190"/>
      <c r="KSL37" s="194"/>
      <c r="KSM37" s="190"/>
      <c r="KSN37" s="189"/>
      <c r="KSO37" s="189"/>
      <c r="KSP37" s="189"/>
      <c r="KSQ37" s="189"/>
      <c r="KSR37" s="190"/>
      <c r="KSS37" s="190"/>
      <c r="KST37" s="190"/>
      <c r="KSU37" s="190"/>
      <c r="KSV37" s="190"/>
      <c r="KSW37" s="241"/>
      <c r="KSX37" s="806"/>
      <c r="KSY37" s="190"/>
      <c r="KSZ37" s="190"/>
      <c r="KTA37" s="190"/>
      <c r="KTB37" s="194"/>
      <c r="KTC37" s="190"/>
      <c r="KTD37" s="189"/>
      <c r="KTE37" s="189"/>
      <c r="KTF37" s="189"/>
      <c r="KTG37" s="189"/>
      <c r="KTH37" s="190"/>
      <c r="KTI37" s="190"/>
      <c r="KTJ37" s="190"/>
      <c r="KTK37" s="190"/>
      <c r="KTL37" s="190"/>
      <c r="KTM37" s="241"/>
      <c r="KTN37" s="806"/>
      <c r="KTO37" s="190"/>
      <c r="KTP37" s="190"/>
      <c r="KTQ37" s="190"/>
      <c r="KTR37" s="194"/>
      <c r="KTS37" s="190"/>
      <c r="KTT37" s="189"/>
      <c r="KTU37" s="189"/>
      <c r="KTV37" s="189"/>
      <c r="KTW37" s="189"/>
      <c r="KTX37" s="190"/>
      <c r="KTY37" s="190"/>
      <c r="KTZ37" s="190"/>
      <c r="KUA37" s="190"/>
      <c r="KUB37" s="190"/>
      <c r="KUC37" s="241"/>
      <c r="KUD37" s="806"/>
      <c r="KUE37" s="190"/>
      <c r="KUF37" s="190"/>
      <c r="KUG37" s="190"/>
      <c r="KUH37" s="194"/>
      <c r="KUI37" s="190"/>
      <c r="KUJ37" s="189"/>
      <c r="KUK37" s="189"/>
      <c r="KUL37" s="189"/>
      <c r="KUM37" s="189"/>
      <c r="KUN37" s="190"/>
      <c r="KUO37" s="190"/>
      <c r="KUP37" s="190"/>
      <c r="KUQ37" s="190"/>
      <c r="KUR37" s="190"/>
      <c r="KUS37" s="241"/>
      <c r="KUT37" s="806"/>
      <c r="KUU37" s="190"/>
      <c r="KUV37" s="190"/>
      <c r="KUW37" s="190"/>
      <c r="KUX37" s="194"/>
      <c r="KUY37" s="190"/>
      <c r="KUZ37" s="189"/>
      <c r="KVA37" s="189"/>
      <c r="KVB37" s="189"/>
      <c r="KVC37" s="189"/>
      <c r="KVD37" s="190"/>
      <c r="KVE37" s="190"/>
      <c r="KVF37" s="190"/>
      <c r="KVG37" s="190"/>
      <c r="KVH37" s="190"/>
      <c r="KVI37" s="241"/>
      <c r="KVJ37" s="806"/>
      <c r="KVK37" s="190"/>
      <c r="KVL37" s="190"/>
      <c r="KVM37" s="190"/>
      <c r="KVN37" s="194"/>
      <c r="KVO37" s="190"/>
      <c r="KVP37" s="189"/>
      <c r="KVQ37" s="189"/>
      <c r="KVR37" s="189"/>
      <c r="KVS37" s="189"/>
      <c r="KVT37" s="190"/>
      <c r="KVU37" s="190"/>
      <c r="KVV37" s="190"/>
      <c r="KVW37" s="190"/>
      <c r="KVX37" s="190"/>
      <c r="KVY37" s="241"/>
      <c r="KVZ37" s="806"/>
      <c r="KWA37" s="190"/>
      <c r="KWB37" s="190"/>
      <c r="KWC37" s="190"/>
      <c r="KWD37" s="194"/>
      <c r="KWE37" s="190"/>
      <c r="KWF37" s="189"/>
      <c r="KWG37" s="189"/>
      <c r="KWH37" s="189"/>
      <c r="KWI37" s="189"/>
      <c r="KWJ37" s="190"/>
      <c r="KWK37" s="190"/>
      <c r="KWL37" s="190"/>
      <c r="KWM37" s="190"/>
      <c r="KWN37" s="190"/>
      <c r="KWO37" s="241"/>
      <c r="KWP37" s="806"/>
      <c r="KWQ37" s="190"/>
      <c r="KWR37" s="190"/>
      <c r="KWS37" s="190"/>
      <c r="KWT37" s="194"/>
      <c r="KWU37" s="190"/>
      <c r="KWV37" s="189"/>
      <c r="KWW37" s="189"/>
      <c r="KWX37" s="189"/>
      <c r="KWY37" s="189"/>
      <c r="KWZ37" s="190"/>
      <c r="KXA37" s="190"/>
      <c r="KXB37" s="190"/>
      <c r="KXC37" s="190"/>
      <c r="KXD37" s="190"/>
      <c r="KXE37" s="241"/>
      <c r="KXF37" s="806"/>
      <c r="KXG37" s="190"/>
      <c r="KXH37" s="190"/>
      <c r="KXI37" s="190"/>
      <c r="KXJ37" s="194"/>
      <c r="KXK37" s="190"/>
      <c r="KXL37" s="189"/>
      <c r="KXM37" s="189"/>
      <c r="KXN37" s="189"/>
      <c r="KXO37" s="189"/>
      <c r="KXP37" s="190"/>
      <c r="KXQ37" s="190"/>
      <c r="KXR37" s="190"/>
      <c r="KXS37" s="190"/>
      <c r="KXT37" s="190"/>
      <c r="KXU37" s="241"/>
      <c r="KXV37" s="806"/>
      <c r="KXW37" s="190"/>
      <c r="KXX37" s="190"/>
      <c r="KXY37" s="190"/>
      <c r="KXZ37" s="194"/>
      <c r="KYA37" s="190"/>
      <c r="KYB37" s="189"/>
      <c r="KYC37" s="189"/>
      <c r="KYD37" s="189"/>
      <c r="KYE37" s="189"/>
      <c r="KYF37" s="190"/>
      <c r="KYG37" s="190"/>
      <c r="KYH37" s="190"/>
      <c r="KYI37" s="190"/>
      <c r="KYJ37" s="190"/>
      <c r="KYK37" s="241"/>
      <c r="KYL37" s="806"/>
      <c r="KYM37" s="190"/>
      <c r="KYN37" s="190"/>
      <c r="KYO37" s="190"/>
      <c r="KYP37" s="194"/>
      <c r="KYQ37" s="190"/>
      <c r="KYR37" s="189"/>
      <c r="KYS37" s="189"/>
      <c r="KYT37" s="189"/>
      <c r="KYU37" s="189"/>
      <c r="KYV37" s="190"/>
      <c r="KYW37" s="190"/>
      <c r="KYX37" s="190"/>
      <c r="KYY37" s="190"/>
      <c r="KYZ37" s="190"/>
      <c r="KZA37" s="241"/>
      <c r="KZB37" s="806"/>
      <c r="KZC37" s="190"/>
      <c r="KZD37" s="190"/>
      <c r="KZE37" s="190"/>
      <c r="KZF37" s="194"/>
      <c r="KZG37" s="190"/>
      <c r="KZH37" s="189"/>
      <c r="KZI37" s="189"/>
      <c r="KZJ37" s="189"/>
      <c r="KZK37" s="189"/>
      <c r="KZL37" s="190"/>
      <c r="KZM37" s="190"/>
      <c r="KZN37" s="190"/>
      <c r="KZO37" s="190"/>
      <c r="KZP37" s="190"/>
      <c r="KZQ37" s="241"/>
      <c r="KZR37" s="806"/>
      <c r="KZS37" s="190"/>
      <c r="KZT37" s="190"/>
      <c r="KZU37" s="190"/>
      <c r="KZV37" s="194"/>
      <c r="KZW37" s="190"/>
      <c r="KZX37" s="189"/>
      <c r="KZY37" s="189"/>
      <c r="KZZ37" s="189"/>
      <c r="LAA37" s="189"/>
      <c r="LAB37" s="190"/>
      <c r="LAC37" s="190"/>
      <c r="LAD37" s="190"/>
      <c r="LAE37" s="190"/>
      <c r="LAF37" s="190"/>
      <c r="LAG37" s="241"/>
      <c r="LAH37" s="806"/>
      <c r="LAI37" s="190"/>
      <c r="LAJ37" s="190"/>
      <c r="LAK37" s="190"/>
      <c r="LAL37" s="194"/>
      <c r="LAM37" s="190"/>
      <c r="LAN37" s="189"/>
      <c r="LAO37" s="189"/>
      <c r="LAP37" s="189"/>
      <c r="LAQ37" s="189"/>
      <c r="LAR37" s="190"/>
      <c r="LAS37" s="190"/>
      <c r="LAT37" s="190"/>
      <c r="LAU37" s="190"/>
      <c r="LAV37" s="190"/>
      <c r="LAW37" s="241"/>
      <c r="LAX37" s="806"/>
      <c r="LAY37" s="190"/>
      <c r="LAZ37" s="190"/>
      <c r="LBA37" s="190"/>
      <c r="LBB37" s="194"/>
      <c r="LBC37" s="190"/>
      <c r="LBD37" s="189"/>
      <c r="LBE37" s="189"/>
      <c r="LBF37" s="189"/>
      <c r="LBG37" s="189"/>
      <c r="LBH37" s="190"/>
      <c r="LBI37" s="190"/>
      <c r="LBJ37" s="190"/>
      <c r="LBK37" s="190"/>
      <c r="LBL37" s="190"/>
      <c r="LBM37" s="241"/>
      <c r="LBN37" s="806"/>
      <c r="LBO37" s="190"/>
      <c r="LBP37" s="190"/>
      <c r="LBQ37" s="190"/>
      <c r="LBR37" s="194"/>
      <c r="LBS37" s="190"/>
      <c r="LBT37" s="189"/>
      <c r="LBU37" s="189"/>
      <c r="LBV37" s="189"/>
      <c r="LBW37" s="189"/>
      <c r="LBX37" s="190"/>
      <c r="LBY37" s="190"/>
      <c r="LBZ37" s="190"/>
      <c r="LCA37" s="190"/>
      <c r="LCB37" s="190"/>
      <c r="LCC37" s="241"/>
      <c r="LCD37" s="806"/>
      <c r="LCE37" s="190"/>
      <c r="LCF37" s="190"/>
      <c r="LCG37" s="190"/>
      <c r="LCH37" s="194"/>
      <c r="LCI37" s="190"/>
      <c r="LCJ37" s="189"/>
      <c r="LCK37" s="189"/>
      <c r="LCL37" s="189"/>
      <c r="LCM37" s="189"/>
      <c r="LCN37" s="190"/>
      <c r="LCO37" s="190"/>
      <c r="LCP37" s="190"/>
      <c r="LCQ37" s="190"/>
      <c r="LCR37" s="190"/>
      <c r="LCS37" s="241"/>
      <c r="LCT37" s="806"/>
      <c r="LCU37" s="190"/>
      <c r="LCV37" s="190"/>
      <c r="LCW37" s="190"/>
      <c r="LCX37" s="194"/>
      <c r="LCY37" s="190"/>
      <c r="LCZ37" s="189"/>
      <c r="LDA37" s="189"/>
      <c r="LDB37" s="189"/>
      <c r="LDC37" s="189"/>
      <c r="LDD37" s="190"/>
      <c r="LDE37" s="190"/>
      <c r="LDF37" s="190"/>
      <c r="LDG37" s="190"/>
      <c r="LDH37" s="190"/>
      <c r="LDI37" s="241"/>
      <c r="LDJ37" s="806"/>
      <c r="LDK37" s="190"/>
      <c r="LDL37" s="190"/>
      <c r="LDM37" s="190"/>
      <c r="LDN37" s="194"/>
      <c r="LDO37" s="190"/>
      <c r="LDP37" s="189"/>
      <c r="LDQ37" s="189"/>
      <c r="LDR37" s="189"/>
      <c r="LDS37" s="189"/>
      <c r="LDT37" s="190"/>
      <c r="LDU37" s="190"/>
      <c r="LDV37" s="190"/>
      <c r="LDW37" s="190"/>
      <c r="LDX37" s="190"/>
      <c r="LDY37" s="241"/>
      <c r="LDZ37" s="806"/>
      <c r="LEA37" s="190"/>
      <c r="LEB37" s="190"/>
      <c r="LEC37" s="190"/>
      <c r="LED37" s="194"/>
      <c r="LEE37" s="190"/>
      <c r="LEF37" s="189"/>
      <c r="LEG37" s="189"/>
      <c r="LEH37" s="189"/>
      <c r="LEI37" s="189"/>
      <c r="LEJ37" s="190"/>
      <c r="LEK37" s="190"/>
      <c r="LEL37" s="190"/>
      <c r="LEM37" s="190"/>
      <c r="LEN37" s="190"/>
      <c r="LEO37" s="241"/>
      <c r="LEP37" s="806"/>
      <c r="LEQ37" s="190"/>
      <c r="LER37" s="190"/>
      <c r="LES37" s="190"/>
      <c r="LET37" s="194"/>
      <c r="LEU37" s="190"/>
      <c r="LEV37" s="189"/>
      <c r="LEW37" s="189"/>
      <c r="LEX37" s="189"/>
      <c r="LEY37" s="189"/>
      <c r="LEZ37" s="190"/>
      <c r="LFA37" s="190"/>
      <c r="LFB37" s="190"/>
      <c r="LFC37" s="190"/>
      <c r="LFD37" s="190"/>
      <c r="LFE37" s="241"/>
      <c r="LFF37" s="806"/>
      <c r="LFG37" s="190"/>
      <c r="LFH37" s="190"/>
      <c r="LFI37" s="190"/>
      <c r="LFJ37" s="194"/>
      <c r="LFK37" s="190"/>
      <c r="LFL37" s="189"/>
      <c r="LFM37" s="189"/>
      <c r="LFN37" s="189"/>
      <c r="LFO37" s="189"/>
      <c r="LFP37" s="190"/>
      <c r="LFQ37" s="190"/>
      <c r="LFR37" s="190"/>
      <c r="LFS37" s="190"/>
      <c r="LFT37" s="190"/>
      <c r="LFU37" s="241"/>
      <c r="LFV37" s="806"/>
      <c r="LFW37" s="190"/>
      <c r="LFX37" s="190"/>
      <c r="LFY37" s="190"/>
      <c r="LFZ37" s="194"/>
      <c r="LGA37" s="190"/>
      <c r="LGB37" s="189"/>
      <c r="LGC37" s="189"/>
      <c r="LGD37" s="189"/>
      <c r="LGE37" s="189"/>
      <c r="LGF37" s="190"/>
      <c r="LGG37" s="190"/>
      <c r="LGH37" s="190"/>
      <c r="LGI37" s="190"/>
      <c r="LGJ37" s="190"/>
      <c r="LGK37" s="241"/>
      <c r="LGL37" s="806"/>
      <c r="LGM37" s="190"/>
      <c r="LGN37" s="190"/>
      <c r="LGO37" s="190"/>
      <c r="LGP37" s="194"/>
      <c r="LGQ37" s="190"/>
      <c r="LGR37" s="189"/>
      <c r="LGS37" s="189"/>
      <c r="LGT37" s="189"/>
      <c r="LGU37" s="189"/>
      <c r="LGV37" s="190"/>
      <c r="LGW37" s="190"/>
      <c r="LGX37" s="190"/>
      <c r="LGY37" s="190"/>
      <c r="LGZ37" s="190"/>
      <c r="LHA37" s="241"/>
      <c r="LHB37" s="806"/>
      <c r="LHC37" s="190"/>
      <c r="LHD37" s="190"/>
      <c r="LHE37" s="190"/>
      <c r="LHF37" s="194"/>
      <c r="LHG37" s="190"/>
      <c r="LHH37" s="189"/>
      <c r="LHI37" s="189"/>
      <c r="LHJ37" s="189"/>
      <c r="LHK37" s="189"/>
      <c r="LHL37" s="190"/>
      <c r="LHM37" s="190"/>
      <c r="LHN37" s="190"/>
      <c r="LHO37" s="190"/>
      <c r="LHP37" s="190"/>
      <c r="LHQ37" s="241"/>
      <c r="LHR37" s="806"/>
      <c r="LHS37" s="190"/>
      <c r="LHT37" s="190"/>
      <c r="LHU37" s="190"/>
      <c r="LHV37" s="194"/>
      <c r="LHW37" s="190"/>
      <c r="LHX37" s="189"/>
      <c r="LHY37" s="189"/>
      <c r="LHZ37" s="189"/>
      <c r="LIA37" s="189"/>
      <c r="LIB37" s="190"/>
      <c r="LIC37" s="190"/>
      <c r="LID37" s="190"/>
      <c r="LIE37" s="190"/>
      <c r="LIF37" s="190"/>
      <c r="LIG37" s="241"/>
      <c r="LIH37" s="806"/>
      <c r="LII37" s="190"/>
      <c r="LIJ37" s="190"/>
      <c r="LIK37" s="190"/>
      <c r="LIL37" s="194"/>
      <c r="LIM37" s="190"/>
      <c r="LIN37" s="189"/>
      <c r="LIO37" s="189"/>
      <c r="LIP37" s="189"/>
      <c r="LIQ37" s="189"/>
      <c r="LIR37" s="190"/>
      <c r="LIS37" s="190"/>
      <c r="LIT37" s="190"/>
      <c r="LIU37" s="190"/>
      <c r="LIV37" s="190"/>
      <c r="LIW37" s="241"/>
      <c r="LIX37" s="806"/>
      <c r="LIY37" s="190"/>
      <c r="LIZ37" s="190"/>
      <c r="LJA37" s="190"/>
      <c r="LJB37" s="194"/>
      <c r="LJC37" s="190"/>
      <c r="LJD37" s="189"/>
      <c r="LJE37" s="189"/>
      <c r="LJF37" s="189"/>
      <c r="LJG37" s="189"/>
      <c r="LJH37" s="190"/>
      <c r="LJI37" s="190"/>
      <c r="LJJ37" s="190"/>
      <c r="LJK37" s="190"/>
      <c r="LJL37" s="190"/>
      <c r="LJM37" s="241"/>
      <c r="LJN37" s="806"/>
      <c r="LJO37" s="190"/>
      <c r="LJP37" s="190"/>
      <c r="LJQ37" s="190"/>
      <c r="LJR37" s="194"/>
      <c r="LJS37" s="190"/>
      <c r="LJT37" s="189"/>
      <c r="LJU37" s="189"/>
      <c r="LJV37" s="189"/>
      <c r="LJW37" s="189"/>
      <c r="LJX37" s="190"/>
      <c r="LJY37" s="190"/>
      <c r="LJZ37" s="190"/>
      <c r="LKA37" s="190"/>
      <c r="LKB37" s="190"/>
      <c r="LKC37" s="241"/>
      <c r="LKD37" s="806"/>
      <c r="LKE37" s="190"/>
      <c r="LKF37" s="190"/>
      <c r="LKG37" s="190"/>
      <c r="LKH37" s="194"/>
      <c r="LKI37" s="190"/>
      <c r="LKJ37" s="189"/>
      <c r="LKK37" s="189"/>
      <c r="LKL37" s="189"/>
      <c r="LKM37" s="189"/>
      <c r="LKN37" s="190"/>
      <c r="LKO37" s="190"/>
      <c r="LKP37" s="190"/>
      <c r="LKQ37" s="190"/>
      <c r="LKR37" s="190"/>
      <c r="LKS37" s="241"/>
      <c r="LKT37" s="806"/>
      <c r="LKU37" s="190"/>
      <c r="LKV37" s="190"/>
      <c r="LKW37" s="190"/>
      <c r="LKX37" s="194"/>
      <c r="LKY37" s="190"/>
      <c r="LKZ37" s="189"/>
      <c r="LLA37" s="189"/>
      <c r="LLB37" s="189"/>
      <c r="LLC37" s="189"/>
      <c r="LLD37" s="190"/>
      <c r="LLE37" s="190"/>
      <c r="LLF37" s="190"/>
      <c r="LLG37" s="190"/>
      <c r="LLH37" s="190"/>
      <c r="LLI37" s="241"/>
      <c r="LLJ37" s="806"/>
      <c r="LLK37" s="190"/>
      <c r="LLL37" s="190"/>
      <c r="LLM37" s="190"/>
      <c r="LLN37" s="194"/>
      <c r="LLO37" s="190"/>
      <c r="LLP37" s="189"/>
      <c r="LLQ37" s="189"/>
      <c r="LLR37" s="189"/>
      <c r="LLS37" s="189"/>
      <c r="LLT37" s="190"/>
      <c r="LLU37" s="190"/>
      <c r="LLV37" s="190"/>
      <c r="LLW37" s="190"/>
      <c r="LLX37" s="190"/>
      <c r="LLY37" s="241"/>
      <c r="LLZ37" s="806"/>
      <c r="LMA37" s="190"/>
      <c r="LMB37" s="190"/>
      <c r="LMC37" s="190"/>
      <c r="LMD37" s="194"/>
      <c r="LME37" s="190"/>
      <c r="LMF37" s="189"/>
      <c r="LMG37" s="189"/>
      <c r="LMH37" s="189"/>
      <c r="LMI37" s="189"/>
      <c r="LMJ37" s="190"/>
      <c r="LMK37" s="190"/>
      <c r="LML37" s="190"/>
      <c r="LMM37" s="190"/>
      <c r="LMN37" s="190"/>
      <c r="LMO37" s="241"/>
      <c r="LMP37" s="806"/>
      <c r="LMQ37" s="190"/>
      <c r="LMR37" s="190"/>
      <c r="LMS37" s="190"/>
      <c r="LMT37" s="194"/>
      <c r="LMU37" s="190"/>
      <c r="LMV37" s="189"/>
      <c r="LMW37" s="189"/>
      <c r="LMX37" s="189"/>
      <c r="LMY37" s="189"/>
      <c r="LMZ37" s="190"/>
      <c r="LNA37" s="190"/>
      <c r="LNB37" s="190"/>
      <c r="LNC37" s="190"/>
      <c r="LND37" s="190"/>
      <c r="LNE37" s="241"/>
      <c r="LNF37" s="806"/>
      <c r="LNG37" s="190"/>
      <c r="LNH37" s="190"/>
      <c r="LNI37" s="190"/>
      <c r="LNJ37" s="194"/>
      <c r="LNK37" s="190"/>
      <c r="LNL37" s="189"/>
      <c r="LNM37" s="189"/>
      <c r="LNN37" s="189"/>
      <c r="LNO37" s="189"/>
      <c r="LNP37" s="190"/>
      <c r="LNQ37" s="190"/>
      <c r="LNR37" s="190"/>
      <c r="LNS37" s="190"/>
      <c r="LNT37" s="190"/>
      <c r="LNU37" s="241"/>
      <c r="LNV37" s="806"/>
      <c r="LNW37" s="190"/>
      <c r="LNX37" s="190"/>
      <c r="LNY37" s="190"/>
      <c r="LNZ37" s="194"/>
      <c r="LOA37" s="190"/>
      <c r="LOB37" s="189"/>
      <c r="LOC37" s="189"/>
      <c r="LOD37" s="189"/>
      <c r="LOE37" s="189"/>
      <c r="LOF37" s="190"/>
      <c r="LOG37" s="190"/>
      <c r="LOH37" s="190"/>
      <c r="LOI37" s="190"/>
      <c r="LOJ37" s="190"/>
      <c r="LOK37" s="241"/>
      <c r="LOL37" s="806"/>
      <c r="LOM37" s="190"/>
      <c r="LON37" s="190"/>
      <c r="LOO37" s="190"/>
      <c r="LOP37" s="194"/>
      <c r="LOQ37" s="190"/>
      <c r="LOR37" s="189"/>
      <c r="LOS37" s="189"/>
      <c r="LOT37" s="189"/>
      <c r="LOU37" s="189"/>
      <c r="LOV37" s="190"/>
      <c r="LOW37" s="190"/>
      <c r="LOX37" s="190"/>
      <c r="LOY37" s="190"/>
      <c r="LOZ37" s="190"/>
      <c r="LPA37" s="241"/>
      <c r="LPB37" s="806"/>
      <c r="LPC37" s="190"/>
      <c r="LPD37" s="190"/>
      <c r="LPE37" s="190"/>
      <c r="LPF37" s="194"/>
      <c r="LPG37" s="190"/>
      <c r="LPH37" s="189"/>
      <c r="LPI37" s="189"/>
      <c r="LPJ37" s="189"/>
      <c r="LPK37" s="189"/>
      <c r="LPL37" s="190"/>
      <c r="LPM37" s="190"/>
      <c r="LPN37" s="190"/>
      <c r="LPO37" s="190"/>
      <c r="LPP37" s="190"/>
      <c r="LPQ37" s="241"/>
      <c r="LPR37" s="806"/>
      <c r="LPS37" s="190"/>
      <c r="LPT37" s="190"/>
      <c r="LPU37" s="190"/>
      <c r="LPV37" s="194"/>
      <c r="LPW37" s="190"/>
      <c r="LPX37" s="189"/>
      <c r="LPY37" s="189"/>
      <c r="LPZ37" s="189"/>
      <c r="LQA37" s="189"/>
      <c r="LQB37" s="190"/>
      <c r="LQC37" s="190"/>
      <c r="LQD37" s="190"/>
      <c r="LQE37" s="190"/>
      <c r="LQF37" s="190"/>
      <c r="LQG37" s="241"/>
      <c r="LQH37" s="806"/>
      <c r="LQI37" s="190"/>
      <c r="LQJ37" s="190"/>
      <c r="LQK37" s="190"/>
      <c r="LQL37" s="194"/>
      <c r="LQM37" s="190"/>
      <c r="LQN37" s="189"/>
      <c r="LQO37" s="189"/>
      <c r="LQP37" s="189"/>
      <c r="LQQ37" s="189"/>
      <c r="LQR37" s="190"/>
      <c r="LQS37" s="190"/>
      <c r="LQT37" s="190"/>
      <c r="LQU37" s="190"/>
      <c r="LQV37" s="190"/>
      <c r="LQW37" s="241"/>
      <c r="LQX37" s="806"/>
      <c r="LQY37" s="190"/>
      <c r="LQZ37" s="190"/>
      <c r="LRA37" s="190"/>
      <c r="LRB37" s="194"/>
      <c r="LRC37" s="190"/>
      <c r="LRD37" s="189"/>
      <c r="LRE37" s="189"/>
      <c r="LRF37" s="189"/>
      <c r="LRG37" s="189"/>
      <c r="LRH37" s="190"/>
      <c r="LRI37" s="190"/>
      <c r="LRJ37" s="190"/>
      <c r="LRK37" s="190"/>
      <c r="LRL37" s="190"/>
      <c r="LRM37" s="241"/>
      <c r="LRN37" s="806"/>
      <c r="LRO37" s="190"/>
      <c r="LRP37" s="190"/>
      <c r="LRQ37" s="190"/>
      <c r="LRR37" s="194"/>
      <c r="LRS37" s="190"/>
      <c r="LRT37" s="189"/>
      <c r="LRU37" s="189"/>
      <c r="LRV37" s="189"/>
      <c r="LRW37" s="189"/>
      <c r="LRX37" s="190"/>
      <c r="LRY37" s="190"/>
      <c r="LRZ37" s="190"/>
      <c r="LSA37" s="190"/>
      <c r="LSB37" s="190"/>
      <c r="LSC37" s="241"/>
      <c r="LSD37" s="806"/>
      <c r="LSE37" s="190"/>
      <c r="LSF37" s="190"/>
      <c r="LSG37" s="190"/>
      <c r="LSH37" s="194"/>
      <c r="LSI37" s="190"/>
      <c r="LSJ37" s="189"/>
      <c r="LSK37" s="189"/>
      <c r="LSL37" s="189"/>
      <c r="LSM37" s="189"/>
      <c r="LSN37" s="190"/>
      <c r="LSO37" s="190"/>
      <c r="LSP37" s="190"/>
      <c r="LSQ37" s="190"/>
      <c r="LSR37" s="190"/>
      <c r="LSS37" s="241"/>
      <c r="LST37" s="806"/>
      <c r="LSU37" s="190"/>
      <c r="LSV37" s="190"/>
      <c r="LSW37" s="190"/>
      <c r="LSX37" s="194"/>
      <c r="LSY37" s="190"/>
      <c r="LSZ37" s="189"/>
      <c r="LTA37" s="189"/>
      <c r="LTB37" s="189"/>
      <c r="LTC37" s="189"/>
      <c r="LTD37" s="190"/>
      <c r="LTE37" s="190"/>
      <c r="LTF37" s="190"/>
      <c r="LTG37" s="190"/>
      <c r="LTH37" s="190"/>
      <c r="LTI37" s="241"/>
      <c r="LTJ37" s="806"/>
      <c r="LTK37" s="190"/>
      <c r="LTL37" s="190"/>
      <c r="LTM37" s="190"/>
      <c r="LTN37" s="194"/>
      <c r="LTO37" s="190"/>
      <c r="LTP37" s="189"/>
      <c r="LTQ37" s="189"/>
      <c r="LTR37" s="189"/>
      <c r="LTS37" s="189"/>
      <c r="LTT37" s="190"/>
      <c r="LTU37" s="190"/>
      <c r="LTV37" s="190"/>
      <c r="LTW37" s="190"/>
      <c r="LTX37" s="190"/>
      <c r="LTY37" s="241"/>
      <c r="LTZ37" s="806"/>
      <c r="LUA37" s="190"/>
      <c r="LUB37" s="190"/>
      <c r="LUC37" s="190"/>
      <c r="LUD37" s="194"/>
      <c r="LUE37" s="190"/>
      <c r="LUF37" s="189"/>
      <c r="LUG37" s="189"/>
      <c r="LUH37" s="189"/>
      <c r="LUI37" s="189"/>
      <c r="LUJ37" s="190"/>
      <c r="LUK37" s="190"/>
      <c r="LUL37" s="190"/>
      <c r="LUM37" s="190"/>
      <c r="LUN37" s="190"/>
      <c r="LUO37" s="241"/>
      <c r="LUP37" s="806"/>
      <c r="LUQ37" s="190"/>
      <c r="LUR37" s="190"/>
      <c r="LUS37" s="190"/>
      <c r="LUT37" s="194"/>
      <c r="LUU37" s="190"/>
      <c r="LUV37" s="189"/>
      <c r="LUW37" s="189"/>
      <c r="LUX37" s="189"/>
      <c r="LUY37" s="189"/>
      <c r="LUZ37" s="190"/>
      <c r="LVA37" s="190"/>
      <c r="LVB37" s="190"/>
      <c r="LVC37" s="190"/>
      <c r="LVD37" s="190"/>
      <c r="LVE37" s="241"/>
      <c r="LVF37" s="806"/>
      <c r="LVG37" s="190"/>
      <c r="LVH37" s="190"/>
      <c r="LVI37" s="190"/>
      <c r="LVJ37" s="194"/>
      <c r="LVK37" s="190"/>
      <c r="LVL37" s="189"/>
      <c r="LVM37" s="189"/>
      <c r="LVN37" s="189"/>
      <c r="LVO37" s="189"/>
      <c r="LVP37" s="190"/>
      <c r="LVQ37" s="190"/>
      <c r="LVR37" s="190"/>
      <c r="LVS37" s="190"/>
      <c r="LVT37" s="190"/>
      <c r="LVU37" s="241"/>
      <c r="LVV37" s="806"/>
      <c r="LVW37" s="190"/>
      <c r="LVX37" s="190"/>
      <c r="LVY37" s="190"/>
      <c r="LVZ37" s="194"/>
      <c r="LWA37" s="190"/>
      <c r="LWB37" s="189"/>
      <c r="LWC37" s="189"/>
      <c r="LWD37" s="189"/>
      <c r="LWE37" s="189"/>
      <c r="LWF37" s="190"/>
      <c r="LWG37" s="190"/>
      <c r="LWH37" s="190"/>
      <c r="LWI37" s="190"/>
      <c r="LWJ37" s="190"/>
      <c r="LWK37" s="241"/>
      <c r="LWL37" s="806"/>
      <c r="LWM37" s="190"/>
      <c r="LWN37" s="190"/>
      <c r="LWO37" s="190"/>
      <c r="LWP37" s="194"/>
      <c r="LWQ37" s="190"/>
      <c r="LWR37" s="189"/>
      <c r="LWS37" s="189"/>
      <c r="LWT37" s="189"/>
      <c r="LWU37" s="189"/>
      <c r="LWV37" s="190"/>
      <c r="LWW37" s="190"/>
      <c r="LWX37" s="190"/>
      <c r="LWY37" s="190"/>
      <c r="LWZ37" s="190"/>
      <c r="LXA37" s="241"/>
      <c r="LXB37" s="806"/>
      <c r="LXC37" s="190"/>
      <c r="LXD37" s="190"/>
      <c r="LXE37" s="190"/>
      <c r="LXF37" s="194"/>
      <c r="LXG37" s="190"/>
      <c r="LXH37" s="189"/>
      <c r="LXI37" s="189"/>
      <c r="LXJ37" s="189"/>
      <c r="LXK37" s="189"/>
      <c r="LXL37" s="190"/>
      <c r="LXM37" s="190"/>
      <c r="LXN37" s="190"/>
      <c r="LXO37" s="190"/>
      <c r="LXP37" s="190"/>
      <c r="LXQ37" s="241"/>
      <c r="LXR37" s="806"/>
      <c r="LXS37" s="190"/>
      <c r="LXT37" s="190"/>
      <c r="LXU37" s="190"/>
      <c r="LXV37" s="194"/>
      <c r="LXW37" s="190"/>
      <c r="LXX37" s="189"/>
      <c r="LXY37" s="189"/>
      <c r="LXZ37" s="189"/>
      <c r="LYA37" s="189"/>
      <c r="LYB37" s="190"/>
      <c r="LYC37" s="190"/>
      <c r="LYD37" s="190"/>
      <c r="LYE37" s="190"/>
      <c r="LYF37" s="190"/>
      <c r="LYG37" s="241"/>
      <c r="LYH37" s="806"/>
      <c r="LYI37" s="190"/>
      <c r="LYJ37" s="190"/>
      <c r="LYK37" s="190"/>
      <c r="LYL37" s="194"/>
      <c r="LYM37" s="190"/>
      <c r="LYN37" s="189"/>
      <c r="LYO37" s="189"/>
      <c r="LYP37" s="189"/>
      <c r="LYQ37" s="189"/>
      <c r="LYR37" s="190"/>
      <c r="LYS37" s="190"/>
      <c r="LYT37" s="190"/>
      <c r="LYU37" s="190"/>
      <c r="LYV37" s="190"/>
      <c r="LYW37" s="241"/>
      <c r="LYX37" s="806"/>
      <c r="LYY37" s="190"/>
      <c r="LYZ37" s="190"/>
      <c r="LZA37" s="190"/>
      <c r="LZB37" s="194"/>
      <c r="LZC37" s="190"/>
      <c r="LZD37" s="189"/>
      <c r="LZE37" s="189"/>
      <c r="LZF37" s="189"/>
      <c r="LZG37" s="189"/>
      <c r="LZH37" s="190"/>
      <c r="LZI37" s="190"/>
      <c r="LZJ37" s="190"/>
      <c r="LZK37" s="190"/>
      <c r="LZL37" s="190"/>
      <c r="LZM37" s="241"/>
      <c r="LZN37" s="806"/>
      <c r="LZO37" s="190"/>
      <c r="LZP37" s="190"/>
      <c r="LZQ37" s="190"/>
      <c r="LZR37" s="194"/>
      <c r="LZS37" s="190"/>
      <c r="LZT37" s="189"/>
      <c r="LZU37" s="189"/>
      <c r="LZV37" s="189"/>
      <c r="LZW37" s="189"/>
      <c r="LZX37" s="190"/>
      <c r="LZY37" s="190"/>
      <c r="LZZ37" s="190"/>
      <c r="MAA37" s="190"/>
      <c r="MAB37" s="190"/>
      <c r="MAC37" s="241"/>
      <c r="MAD37" s="806"/>
      <c r="MAE37" s="190"/>
      <c r="MAF37" s="190"/>
      <c r="MAG37" s="190"/>
      <c r="MAH37" s="194"/>
      <c r="MAI37" s="190"/>
      <c r="MAJ37" s="189"/>
      <c r="MAK37" s="189"/>
      <c r="MAL37" s="189"/>
      <c r="MAM37" s="189"/>
      <c r="MAN37" s="190"/>
      <c r="MAO37" s="190"/>
      <c r="MAP37" s="190"/>
      <c r="MAQ37" s="190"/>
      <c r="MAR37" s="190"/>
      <c r="MAS37" s="241"/>
      <c r="MAT37" s="806"/>
      <c r="MAU37" s="190"/>
      <c r="MAV37" s="190"/>
      <c r="MAW37" s="190"/>
      <c r="MAX37" s="194"/>
      <c r="MAY37" s="190"/>
      <c r="MAZ37" s="189"/>
      <c r="MBA37" s="189"/>
      <c r="MBB37" s="189"/>
      <c r="MBC37" s="189"/>
      <c r="MBD37" s="190"/>
      <c r="MBE37" s="190"/>
      <c r="MBF37" s="190"/>
      <c r="MBG37" s="190"/>
      <c r="MBH37" s="190"/>
      <c r="MBI37" s="241"/>
      <c r="MBJ37" s="806"/>
      <c r="MBK37" s="190"/>
      <c r="MBL37" s="190"/>
      <c r="MBM37" s="190"/>
      <c r="MBN37" s="194"/>
      <c r="MBO37" s="190"/>
      <c r="MBP37" s="189"/>
      <c r="MBQ37" s="189"/>
      <c r="MBR37" s="189"/>
      <c r="MBS37" s="189"/>
      <c r="MBT37" s="190"/>
      <c r="MBU37" s="190"/>
      <c r="MBV37" s="190"/>
      <c r="MBW37" s="190"/>
      <c r="MBX37" s="190"/>
      <c r="MBY37" s="241"/>
      <c r="MBZ37" s="806"/>
      <c r="MCA37" s="190"/>
      <c r="MCB37" s="190"/>
      <c r="MCC37" s="190"/>
      <c r="MCD37" s="194"/>
      <c r="MCE37" s="190"/>
      <c r="MCF37" s="189"/>
      <c r="MCG37" s="189"/>
      <c r="MCH37" s="189"/>
      <c r="MCI37" s="189"/>
      <c r="MCJ37" s="190"/>
      <c r="MCK37" s="190"/>
      <c r="MCL37" s="190"/>
      <c r="MCM37" s="190"/>
      <c r="MCN37" s="190"/>
      <c r="MCO37" s="241"/>
      <c r="MCP37" s="806"/>
      <c r="MCQ37" s="190"/>
      <c r="MCR37" s="190"/>
      <c r="MCS37" s="190"/>
      <c r="MCT37" s="194"/>
      <c r="MCU37" s="190"/>
      <c r="MCV37" s="189"/>
      <c r="MCW37" s="189"/>
      <c r="MCX37" s="189"/>
      <c r="MCY37" s="189"/>
      <c r="MCZ37" s="190"/>
      <c r="MDA37" s="190"/>
      <c r="MDB37" s="190"/>
      <c r="MDC37" s="190"/>
      <c r="MDD37" s="190"/>
      <c r="MDE37" s="241"/>
      <c r="MDF37" s="806"/>
      <c r="MDG37" s="190"/>
      <c r="MDH37" s="190"/>
      <c r="MDI37" s="190"/>
      <c r="MDJ37" s="194"/>
      <c r="MDK37" s="190"/>
      <c r="MDL37" s="189"/>
      <c r="MDM37" s="189"/>
      <c r="MDN37" s="189"/>
      <c r="MDO37" s="189"/>
      <c r="MDP37" s="190"/>
      <c r="MDQ37" s="190"/>
      <c r="MDR37" s="190"/>
      <c r="MDS37" s="190"/>
      <c r="MDT37" s="190"/>
      <c r="MDU37" s="241"/>
      <c r="MDV37" s="806"/>
      <c r="MDW37" s="190"/>
      <c r="MDX37" s="190"/>
      <c r="MDY37" s="190"/>
      <c r="MDZ37" s="194"/>
      <c r="MEA37" s="190"/>
      <c r="MEB37" s="189"/>
      <c r="MEC37" s="189"/>
      <c r="MED37" s="189"/>
      <c r="MEE37" s="189"/>
      <c r="MEF37" s="190"/>
      <c r="MEG37" s="190"/>
      <c r="MEH37" s="190"/>
      <c r="MEI37" s="190"/>
      <c r="MEJ37" s="190"/>
      <c r="MEK37" s="241"/>
      <c r="MEL37" s="806"/>
      <c r="MEM37" s="190"/>
      <c r="MEN37" s="190"/>
      <c r="MEO37" s="190"/>
      <c r="MEP37" s="194"/>
      <c r="MEQ37" s="190"/>
      <c r="MER37" s="189"/>
      <c r="MES37" s="189"/>
      <c r="MET37" s="189"/>
      <c r="MEU37" s="189"/>
      <c r="MEV37" s="190"/>
      <c r="MEW37" s="190"/>
      <c r="MEX37" s="190"/>
      <c r="MEY37" s="190"/>
      <c r="MEZ37" s="190"/>
      <c r="MFA37" s="241"/>
      <c r="MFB37" s="806"/>
      <c r="MFC37" s="190"/>
      <c r="MFD37" s="190"/>
      <c r="MFE37" s="190"/>
      <c r="MFF37" s="194"/>
      <c r="MFG37" s="190"/>
      <c r="MFH37" s="189"/>
      <c r="MFI37" s="189"/>
      <c r="MFJ37" s="189"/>
      <c r="MFK37" s="189"/>
      <c r="MFL37" s="190"/>
      <c r="MFM37" s="190"/>
      <c r="MFN37" s="190"/>
      <c r="MFO37" s="190"/>
      <c r="MFP37" s="190"/>
      <c r="MFQ37" s="241"/>
      <c r="MFR37" s="806"/>
      <c r="MFS37" s="190"/>
      <c r="MFT37" s="190"/>
      <c r="MFU37" s="190"/>
      <c r="MFV37" s="194"/>
      <c r="MFW37" s="190"/>
      <c r="MFX37" s="189"/>
      <c r="MFY37" s="189"/>
      <c r="MFZ37" s="189"/>
      <c r="MGA37" s="189"/>
      <c r="MGB37" s="190"/>
      <c r="MGC37" s="190"/>
      <c r="MGD37" s="190"/>
      <c r="MGE37" s="190"/>
      <c r="MGF37" s="190"/>
      <c r="MGG37" s="241"/>
      <c r="MGH37" s="806"/>
      <c r="MGI37" s="190"/>
      <c r="MGJ37" s="190"/>
      <c r="MGK37" s="190"/>
      <c r="MGL37" s="194"/>
      <c r="MGM37" s="190"/>
      <c r="MGN37" s="189"/>
      <c r="MGO37" s="189"/>
      <c r="MGP37" s="189"/>
      <c r="MGQ37" s="189"/>
      <c r="MGR37" s="190"/>
      <c r="MGS37" s="190"/>
      <c r="MGT37" s="190"/>
      <c r="MGU37" s="190"/>
      <c r="MGV37" s="190"/>
      <c r="MGW37" s="241"/>
      <c r="MGX37" s="806"/>
      <c r="MGY37" s="190"/>
      <c r="MGZ37" s="190"/>
      <c r="MHA37" s="190"/>
      <c r="MHB37" s="194"/>
      <c r="MHC37" s="190"/>
      <c r="MHD37" s="189"/>
      <c r="MHE37" s="189"/>
      <c r="MHF37" s="189"/>
      <c r="MHG37" s="189"/>
      <c r="MHH37" s="190"/>
      <c r="MHI37" s="190"/>
      <c r="MHJ37" s="190"/>
      <c r="MHK37" s="190"/>
      <c r="MHL37" s="190"/>
      <c r="MHM37" s="241"/>
      <c r="MHN37" s="806"/>
      <c r="MHO37" s="190"/>
      <c r="MHP37" s="190"/>
      <c r="MHQ37" s="190"/>
      <c r="MHR37" s="194"/>
      <c r="MHS37" s="190"/>
      <c r="MHT37" s="189"/>
      <c r="MHU37" s="189"/>
      <c r="MHV37" s="189"/>
      <c r="MHW37" s="189"/>
      <c r="MHX37" s="190"/>
      <c r="MHY37" s="190"/>
      <c r="MHZ37" s="190"/>
      <c r="MIA37" s="190"/>
      <c r="MIB37" s="190"/>
      <c r="MIC37" s="241"/>
      <c r="MID37" s="806"/>
      <c r="MIE37" s="190"/>
      <c r="MIF37" s="190"/>
      <c r="MIG37" s="190"/>
      <c r="MIH37" s="194"/>
      <c r="MII37" s="190"/>
      <c r="MIJ37" s="189"/>
      <c r="MIK37" s="189"/>
      <c r="MIL37" s="189"/>
      <c r="MIM37" s="189"/>
      <c r="MIN37" s="190"/>
      <c r="MIO37" s="190"/>
      <c r="MIP37" s="190"/>
      <c r="MIQ37" s="190"/>
      <c r="MIR37" s="190"/>
      <c r="MIS37" s="241"/>
      <c r="MIT37" s="806"/>
      <c r="MIU37" s="190"/>
      <c r="MIV37" s="190"/>
      <c r="MIW37" s="190"/>
      <c r="MIX37" s="194"/>
      <c r="MIY37" s="190"/>
      <c r="MIZ37" s="189"/>
      <c r="MJA37" s="189"/>
      <c r="MJB37" s="189"/>
      <c r="MJC37" s="189"/>
      <c r="MJD37" s="190"/>
      <c r="MJE37" s="190"/>
      <c r="MJF37" s="190"/>
      <c r="MJG37" s="190"/>
      <c r="MJH37" s="190"/>
      <c r="MJI37" s="241"/>
      <c r="MJJ37" s="806"/>
      <c r="MJK37" s="190"/>
      <c r="MJL37" s="190"/>
      <c r="MJM37" s="190"/>
      <c r="MJN37" s="194"/>
      <c r="MJO37" s="190"/>
      <c r="MJP37" s="189"/>
      <c r="MJQ37" s="189"/>
      <c r="MJR37" s="189"/>
      <c r="MJS37" s="189"/>
      <c r="MJT37" s="190"/>
      <c r="MJU37" s="190"/>
      <c r="MJV37" s="190"/>
      <c r="MJW37" s="190"/>
      <c r="MJX37" s="190"/>
      <c r="MJY37" s="241"/>
      <c r="MJZ37" s="806"/>
      <c r="MKA37" s="190"/>
      <c r="MKB37" s="190"/>
      <c r="MKC37" s="190"/>
      <c r="MKD37" s="194"/>
      <c r="MKE37" s="190"/>
      <c r="MKF37" s="189"/>
      <c r="MKG37" s="189"/>
      <c r="MKH37" s="189"/>
      <c r="MKI37" s="189"/>
      <c r="MKJ37" s="190"/>
      <c r="MKK37" s="190"/>
      <c r="MKL37" s="190"/>
      <c r="MKM37" s="190"/>
      <c r="MKN37" s="190"/>
      <c r="MKO37" s="241"/>
      <c r="MKP37" s="806"/>
      <c r="MKQ37" s="190"/>
      <c r="MKR37" s="190"/>
      <c r="MKS37" s="190"/>
      <c r="MKT37" s="194"/>
      <c r="MKU37" s="190"/>
      <c r="MKV37" s="189"/>
      <c r="MKW37" s="189"/>
      <c r="MKX37" s="189"/>
      <c r="MKY37" s="189"/>
      <c r="MKZ37" s="190"/>
      <c r="MLA37" s="190"/>
      <c r="MLB37" s="190"/>
      <c r="MLC37" s="190"/>
      <c r="MLD37" s="190"/>
      <c r="MLE37" s="241"/>
      <c r="MLF37" s="806"/>
      <c r="MLG37" s="190"/>
      <c r="MLH37" s="190"/>
      <c r="MLI37" s="190"/>
      <c r="MLJ37" s="194"/>
      <c r="MLK37" s="190"/>
      <c r="MLL37" s="189"/>
      <c r="MLM37" s="189"/>
      <c r="MLN37" s="189"/>
      <c r="MLO37" s="189"/>
      <c r="MLP37" s="190"/>
      <c r="MLQ37" s="190"/>
      <c r="MLR37" s="190"/>
      <c r="MLS37" s="190"/>
      <c r="MLT37" s="190"/>
      <c r="MLU37" s="241"/>
      <c r="MLV37" s="806"/>
      <c r="MLW37" s="190"/>
      <c r="MLX37" s="190"/>
      <c r="MLY37" s="190"/>
      <c r="MLZ37" s="194"/>
      <c r="MMA37" s="190"/>
      <c r="MMB37" s="189"/>
      <c r="MMC37" s="189"/>
      <c r="MMD37" s="189"/>
      <c r="MME37" s="189"/>
      <c r="MMF37" s="190"/>
      <c r="MMG37" s="190"/>
      <c r="MMH37" s="190"/>
      <c r="MMI37" s="190"/>
      <c r="MMJ37" s="190"/>
      <c r="MMK37" s="241"/>
      <c r="MML37" s="806"/>
      <c r="MMM37" s="190"/>
      <c r="MMN37" s="190"/>
      <c r="MMO37" s="190"/>
      <c r="MMP37" s="194"/>
      <c r="MMQ37" s="190"/>
      <c r="MMR37" s="189"/>
      <c r="MMS37" s="189"/>
      <c r="MMT37" s="189"/>
      <c r="MMU37" s="189"/>
      <c r="MMV37" s="190"/>
      <c r="MMW37" s="190"/>
      <c r="MMX37" s="190"/>
      <c r="MMY37" s="190"/>
      <c r="MMZ37" s="190"/>
      <c r="MNA37" s="241"/>
      <c r="MNB37" s="806"/>
      <c r="MNC37" s="190"/>
      <c r="MND37" s="190"/>
      <c r="MNE37" s="190"/>
      <c r="MNF37" s="194"/>
      <c r="MNG37" s="190"/>
      <c r="MNH37" s="189"/>
      <c r="MNI37" s="189"/>
      <c r="MNJ37" s="189"/>
      <c r="MNK37" s="189"/>
      <c r="MNL37" s="190"/>
      <c r="MNM37" s="190"/>
      <c r="MNN37" s="190"/>
      <c r="MNO37" s="190"/>
      <c r="MNP37" s="190"/>
      <c r="MNQ37" s="241"/>
      <c r="MNR37" s="806"/>
      <c r="MNS37" s="190"/>
      <c r="MNT37" s="190"/>
      <c r="MNU37" s="190"/>
      <c r="MNV37" s="194"/>
      <c r="MNW37" s="190"/>
      <c r="MNX37" s="189"/>
      <c r="MNY37" s="189"/>
      <c r="MNZ37" s="189"/>
      <c r="MOA37" s="189"/>
      <c r="MOB37" s="190"/>
      <c r="MOC37" s="190"/>
      <c r="MOD37" s="190"/>
      <c r="MOE37" s="190"/>
      <c r="MOF37" s="190"/>
      <c r="MOG37" s="241"/>
      <c r="MOH37" s="806"/>
      <c r="MOI37" s="190"/>
      <c r="MOJ37" s="190"/>
      <c r="MOK37" s="190"/>
      <c r="MOL37" s="194"/>
      <c r="MOM37" s="190"/>
      <c r="MON37" s="189"/>
      <c r="MOO37" s="189"/>
      <c r="MOP37" s="189"/>
      <c r="MOQ37" s="189"/>
      <c r="MOR37" s="190"/>
      <c r="MOS37" s="190"/>
      <c r="MOT37" s="190"/>
      <c r="MOU37" s="190"/>
      <c r="MOV37" s="190"/>
      <c r="MOW37" s="241"/>
      <c r="MOX37" s="806"/>
      <c r="MOY37" s="190"/>
      <c r="MOZ37" s="190"/>
      <c r="MPA37" s="190"/>
      <c r="MPB37" s="194"/>
      <c r="MPC37" s="190"/>
      <c r="MPD37" s="189"/>
      <c r="MPE37" s="189"/>
      <c r="MPF37" s="189"/>
      <c r="MPG37" s="189"/>
      <c r="MPH37" s="190"/>
      <c r="MPI37" s="190"/>
      <c r="MPJ37" s="190"/>
      <c r="MPK37" s="190"/>
      <c r="MPL37" s="190"/>
      <c r="MPM37" s="241"/>
      <c r="MPN37" s="806"/>
      <c r="MPO37" s="190"/>
      <c r="MPP37" s="190"/>
      <c r="MPQ37" s="190"/>
      <c r="MPR37" s="194"/>
      <c r="MPS37" s="190"/>
      <c r="MPT37" s="189"/>
      <c r="MPU37" s="189"/>
      <c r="MPV37" s="189"/>
      <c r="MPW37" s="189"/>
      <c r="MPX37" s="190"/>
      <c r="MPY37" s="190"/>
      <c r="MPZ37" s="190"/>
      <c r="MQA37" s="190"/>
      <c r="MQB37" s="190"/>
      <c r="MQC37" s="241"/>
      <c r="MQD37" s="806"/>
      <c r="MQE37" s="190"/>
      <c r="MQF37" s="190"/>
      <c r="MQG37" s="190"/>
      <c r="MQH37" s="194"/>
      <c r="MQI37" s="190"/>
      <c r="MQJ37" s="189"/>
      <c r="MQK37" s="189"/>
      <c r="MQL37" s="189"/>
      <c r="MQM37" s="189"/>
      <c r="MQN37" s="190"/>
      <c r="MQO37" s="190"/>
      <c r="MQP37" s="190"/>
      <c r="MQQ37" s="190"/>
      <c r="MQR37" s="190"/>
      <c r="MQS37" s="241"/>
      <c r="MQT37" s="806"/>
      <c r="MQU37" s="190"/>
      <c r="MQV37" s="190"/>
      <c r="MQW37" s="190"/>
      <c r="MQX37" s="194"/>
      <c r="MQY37" s="190"/>
      <c r="MQZ37" s="189"/>
      <c r="MRA37" s="189"/>
      <c r="MRB37" s="189"/>
      <c r="MRC37" s="189"/>
      <c r="MRD37" s="190"/>
      <c r="MRE37" s="190"/>
      <c r="MRF37" s="190"/>
      <c r="MRG37" s="190"/>
      <c r="MRH37" s="190"/>
      <c r="MRI37" s="241"/>
      <c r="MRJ37" s="806"/>
      <c r="MRK37" s="190"/>
      <c r="MRL37" s="190"/>
      <c r="MRM37" s="190"/>
      <c r="MRN37" s="194"/>
      <c r="MRO37" s="190"/>
      <c r="MRP37" s="189"/>
      <c r="MRQ37" s="189"/>
      <c r="MRR37" s="189"/>
      <c r="MRS37" s="189"/>
      <c r="MRT37" s="190"/>
      <c r="MRU37" s="190"/>
      <c r="MRV37" s="190"/>
      <c r="MRW37" s="190"/>
      <c r="MRX37" s="190"/>
      <c r="MRY37" s="241"/>
      <c r="MRZ37" s="806"/>
      <c r="MSA37" s="190"/>
      <c r="MSB37" s="190"/>
      <c r="MSC37" s="190"/>
      <c r="MSD37" s="194"/>
      <c r="MSE37" s="190"/>
      <c r="MSF37" s="189"/>
      <c r="MSG37" s="189"/>
      <c r="MSH37" s="189"/>
      <c r="MSI37" s="189"/>
      <c r="MSJ37" s="190"/>
      <c r="MSK37" s="190"/>
      <c r="MSL37" s="190"/>
      <c r="MSM37" s="190"/>
      <c r="MSN37" s="190"/>
      <c r="MSO37" s="241"/>
      <c r="MSP37" s="806"/>
      <c r="MSQ37" s="190"/>
      <c r="MSR37" s="190"/>
      <c r="MSS37" s="190"/>
      <c r="MST37" s="194"/>
      <c r="MSU37" s="190"/>
      <c r="MSV37" s="189"/>
      <c r="MSW37" s="189"/>
      <c r="MSX37" s="189"/>
      <c r="MSY37" s="189"/>
      <c r="MSZ37" s="190"/>
      <c r="MTA37" s="190"/>
      <c r="MTB37" s="190"/>
      <c r="MTC37" s="190"/>
      <c r="MTD37" s="190"/>
      <c r="MTE37" s="241"/>
      <c r="MTF37" s="806"/>
      <c r="MTG37" s="190"/>
      <c r="MTH37" s="190"/>
      <c r="MTI37" s="190"/>
      <c r="MTJ37" s="194"/>
      <c r="MTK37" s="190"/>
      <c r="MTL37" s="189"/>
      <c r="MTM37" s="189"/>
      <c r="MTN37" s="189"/>
      <c r="MTO37" s="189"/>
      <c r="MTP37" s="190"/>
      <c r="MTQ37" s="190"/>
      <c r="MTR37" s="190"/>
      <c r="MTS37" s="190"/>
      <c r="MTT37" s="190"/>
      <c r="MTU37" s="241"/>
      <c r="MTV37" s="806"/>
      <c r="MTW37" s="190"/>
      <c r="MTX37" s="190"/>
      <c r="MTY37" s="190"/>
      <c r="MTZ37" s="194"/>
      <c r="MUA37" s="190"/>
      <c r="MUB37" s="189"/>
      <c r="MUC37" s="189"/>
      <c r="MUD37" s="189"/>
      <c r="MUE37" s="189"/>
      <c r="MUF37" s="190"/>
      <c r="MUG37" s="190"/>
      <c r="MUH37" s="190"/>
      <c r="MUI37" s="190"/>
      <c r="MUJ37" s="190"/>
      <c r="MUK37" s="241"/>
      <c r="MUL37" s="806"/>
      <c r="MUM37" s="190"/>
      <c r="MUN37" s="190"/>
      <c r="MUO37" s="190"/>
      <c r="MUP37" s="194"/>
      <c r="MUQ37" s="190"/>
      <c r="MUR37" s="189"/>
      <c r="MUS37" s="189"/>
      <c r="MUT37" s="189"/>
      <c r="MUU37" s="189"/>
      <c r="MUV37" s="190"/>
      <c r="MUW37" s="190"/>
      <c r="MUX37" s="190"/>
      <c r="MUY37" s="190"/>
      <c r="MUZ37" s="190"/>
      <c r="MVA37" s="241"/>
      <c r="MVB37" s="806"/>
      <c r="MVC37" s="190"/>
      <c r="MVD37" s="190"/>
      <c r="MVE37" s="190"/>
      <c r="MVF37" s="194"/>
      <c r="MVG37" s="190"/>
      <c r="MVH37" s="189"/>
      <c r="MVI37" s="189"/>
      <c r="MVJ37" s="189"/>
      <c r="MVK37" s="189"/>
      <c r="MVL37" s="190"/>
      <c r="MVM37" s="190"/>
      <c r="MVN37" s="190"/>
      <c r="MVO37" s="190"/>
      <c r="MVP37" s="190"/>
      <c r="MVQ37" s="241"/>
      <c r="MVR37" s="806"/>
      <c r="MVS37" s="190"/>
      <c r="MVT37" s="190"/>
      <c r="MVU37" s="190"/>
      <c r="MVV37" s="194"/>
      <c r="MVW37" s="190"/>
      <c r="MVX37" s="189"/>
      <c r="MVY37" s="189"/>
      <c r="MVZ37" s="189"/>
      <c r="MWA37" s="189"/>
      <c r="MWB37" s="190"/>
      <c r="MWC37" s="190"/>
      <c r="MWD37" s="190"/>
      <c r="MWE37" s="190"/>
      <c r="MWF37" s="190"/>
      <c r="MWG37" s="241"/>
      <c r="MWH37" s="806"/>
      <c r="MWI37" s="190"/>
      <c r="MWJ37" s="190"/>
      <c r="MWK37" s="190"/>
      <c r="MWL37" s="194"/>
      <c r="MWM37" s="190"/>
      <c r="MWN37" s="189"/>
      <c r="MWO37" s="189"/>
      <c r="MWP37" s="189"/>
      <c r="MWQ37" s="189"/>
      <c r="MWR37" s="190"/>
      <c r="MWS37" s="190"/>
      <c r="MWT37" s="190"/>
      <c r="MWU37" s="190"/>
      <c r="MWV37" s="190"/>
      <c r="MWW37" s="241"/>
      <c r="MWX37" s="806"/>
      <c r="MWY37" s="190"/>
      <c r="MWZ37" s="190"/>
      <c r="MXA37" s="190"/>
      <c r="MXB37" s="194"/>
      <c r="MXC37" s="190"/>
      <c r="MXD37" s="189"/>
      <c r="MXE37" s="189"/>
      <c r="MXF37" s="189"/>
      <c r="MXG37" s="189"/>
      <c r="MXH37" s="190"/>
      <c r="MXI37" s="190"/>
      <c r="MXJ37" s="190"/>
      <c r="MXK37" s="190"/>
      <c r="MXL37" s="190"/>
      <c r="MXM37" s="241"/>
      <c r="MXN37" s="806"/>
      <c r="MXO37" s="190"/>
      <c r="MXP37" s="190"/>
      <c r="MXQ37" s="190"/>
      <c r="MXR37" s="194"/>
      <c r="MXS37" s="190"/>
      <c r="MXT37" s="189"/>
      <c r="MXU37" s="189"/>
      <c r="MXV37" s="189"/>
      <c r="MXW37" s="189"/>
      <c r="MXX37" s="190"/>
      <c r="MXY37" s="190"/>
      <c r="MXZ37" s="190"/>
      <c r="MYA37" s="190"/>
      <c r="MYB37" s="190"/>
      <c r="MYC37" s="241"/>
      <c r="MYD37" s="806"/>
      <c r="MYE37" s="190"/>
      <c r="MYF37" s="190"/>
      <c r="MYG37" s="190"/>
      <c r="MYH37" s="194"/>
      <c r="MYI37" s="190"/>
      <c r="MYJ37" s="189"/>
      <c r="MYK37" s="189"/>
      <c r="MYL37" s="189"/>
      <c r="MYM37" s="189"/>
      <c r="MYN37" s="190"/>
      <c r="MYO37" s="190"/>
      <c r="MYP37" s="190"/>
      <c r="MYQ37" s="190"/>
      <c r="MYR37" s="190"/>
      <c r="MYS37" s="241"/>
      <c r="MYT37" s="806"/>
      <c r="MYU37" s="190"/>
      <c r="MYV37" s="190"/>
      <c r="MYW37" s="190"/>
      <c r="MYX37" s="194"/>
      <c r="MYY37" s="190"/>
      <c r="MYZ37" s="189"/>
      <c r="MZA37" s="189"/>
      <c r="MZB37" s="189"/>
      <c r="MZC37" s="189"/>
      <c r="MZD37" s="190"/>
      <c r="MZE37" s="190"/>
      <c r="MZF37" s="190"/>
      <c r="MZG37" s="190"/>
      <c r="MZH37" s="190"/>
      <c r="MZI37" s="241"/>
      <c r="MZJ37" s="806"/>
      <c r="MZK37" s="190"/>
      <c r="MZL37" s="190"/>
      <c r="MZM37" s="190"/>
      <c r="MZN37" s="194"/>
      <c r="MZO37" s="190"/>
      <c r="MZP37" s="189"/>
      <c r="MZQ37" s="189"/>
      <c r="MZR37" s="189"/>
      <c r="MZS37" s="189"/>
      <c r="MZT37" s="190"/>
      <c r="MZU37" s="190"/>
      <c r="MZV37" s="190"/>
      <c r="MZW37" s="190"/>
      <c r="MZX37" s="190"/>
      <c r="MZY37" s="241"/>
      <c r="MZZ37" s="806"/>
      <c r="NAA37" s="190"/>
      <c r="NAB37" s="190"/>
      <c r="NAC37" s="190"/>
      <c r="NAD37" s="194"/>
      <c r="NAE37" s="190"/>
      <c r="NAF37" s="189"/>
      <c r="NAG37" s="189"/>
      <c r="NAH37" s="189"/>
      <c r="NAI37" s="189"/>
      <c r="NAJ37" s="190"/>
      <c r="NAK37" s="190"/>
      <c r="NAL37" s="190"/>
      <c r="NAM37" s="190"/>
      <c r="NAN37" s="190"/>
      <c r="NAO37" s="241"/>
      <c r="NAP37" s="806"/>
      <c r="NAQ37" s="190"/>
      <c r="NAR37" s="190"/>
      <c r="NAS37" s="190"/>
      <c r="NAT37" s="194"/>
      <c r="NAU37" s="190"/>
      <c r="NAV37" s="189"/>
      <c r="NAW37" s="189"/>
      <c r="NAX37" s="189"/>
      <c r="NAY37" s="189"/>
      <c r="NAZ37" s="190"/>
      <c r="NBA37" s="190"/>
      <c r="NBB37" s="190"/>
      <c r="NBC37" s="190"/>
      <c r="NBD37" s="190"/>
      <c r="NBE37" s="241"/>
      <c r="NBF37" s="806"/>
      <c r="NBG37" s="190"/>
      <c r="NBH37" s="190"/>
      <c r="NBI37" s="190"/>
      <c r="NBJ37" s="194"/>
      <c r="NBK37" s="190"/>
      <c r="NBL37" s="189"/>
      <c r="NBM37" s="189"/>
      <c r="NBN37" s="189"/>
      <c r="NBO37" s="189"/>
      <c r="NBP37" s="190"/>
      <c r="NBQ37" s="190"/>
      <c r="NBR37" s="190"/>
      <c r="NBS37" s="190"/>
      <c r="NBT37" s="190"/>
      <c r="NBU37" s="241"/>
      <c r="NBV37" s="806"/>
      <c r="NBW37" s="190"/>
      <c r="NBX37" s="190"/>
      <c r="NBY37" s="190"/>
      <c r="NBZ37" s="194"/>
      <c r="NCA37" s="190"/>
      <c r="NCB37" s="189"/>
      <c r="NCC37" s="189"/>
      <c r="NCD37" s="189"/>
      <c r="NCE37" s="189"/>
      <c r="NCF37" s="190"/>
      <c r="NCG37" s="190"/>
      <c r="NCH37" s="190"/>
      <c r="NCI37" s="190"/>
      <c r="NCJ37" s="190"/>
      <c r="NCK37" s="241"/>
      <c r="NCL37" s="806"/>
      <c r="NCM37" s="190"/>
      <c r="NCN37" s="190"/>
      <c r="NCO37" s="190"/>
      <c r="NCP37" s="194"/>
      <c r="NCQ37" s="190"/>
      <c r="NCR37" s="189"/>
      <c r="NCS37" s="189"/>
      <c r="NCT37" s="189"/>
      <c r="NCU37" s="189"/>
      <c r="NCV37" s="190"/>
      <c r="NCW37" s="190"/>
      <c r="NCX37" s="190"/>
      <c r="NCY37" s="190"/>
      <c r="NCZ37" s="190"/>
      <c r="NDA37" s="241"/>
      <c r="NDB37" s="806"/>
      <c r="NDC37" s="190"/>
      <c r="NDD37" s="190"/>
      <c r="NDE37" s="190"/>
      <c r="NDF37" s="194"/>
      <c r="NDG37" s="190"/>
      <c r="NDH37" s="189"/>
      <c r="NDI37" s="189"/>
      <c r="NDJ37" s="189"/>
      <c r="NDK37" s="189"/>
      <c r="NDL37" s="190"/>
      <c r="NDM37" s="190"/>
      <c r="NDN37" s="190"/>
      <c r="NDO37" s="190"/>
      <c r="NDP37" s="190"/>
      <c r="NDQ37" s="241"/>
      <c r="NDR37" s="806"/>
      <c r="NDS37" s="190"/>
      <c r="NDT37" s="190"/>
      <c r="NDU37" s="190"/>
      <c r="NDV37" s="194"/>
      <c r="NDW37" s="190"/>
      <c r="NDX37" s="189"/>
      <c r="NDY37" s="189"/>
      <c r="NDZ37" s="189"/>
      <c r="NEA37" s="189"/>
      <c r="NEB37" s="190"/>
      <c r="NEC37" s="190"/>
      <c r="NED37" s="190"/>
      <c r="NEE37" s="190"/>
      <c r="NEF37" s="190"/>
      <c r="NEG37" s="241"/>
      <c r="NEH37" s="806"/>
      <c r="NEI37" s="190"/>
      <c r="NEJ37" s="190"/>
      <c r="NEK37" s="190"/>
      <c r="NEL37" s="194"/>
      <c r="NEM37" s="190"/>
      <c r="NEN37" s="189"/>
      <c r="NEO37" s="189"/>
      <c r="NEP37" s="189"/>
      <c r="NEQ37" s="189"/>
      <c r="NER37" s="190"/>
      <c r="NES37" s="190"/>
      <c r="NET37" s="190"/>
      <c r="NEU37" s="190"/>
      <c r="NEV37" s="190"/>
      <c r="NEW37" s="241"/>
      <c r="NEX37" s="806"/>
      <c r="NEY37" s="190"/>
      <c r="NEZ37" s="190"/>
      <c r="NFA37" s="190"/>
      <c r="NFB37" s="194"/>
      <c r="NFC37" s="190"/>
      <c r="NFD37" s="189"/>
      <c r="NFE37" s="189"/>
      <c r="NFF37" s="189"/>
      <c r="NFG37" s="189"/>
      <c r="NFH37" s="190"/>
      <c r="NFI37" s="190"/>
      <c r="NFJ37" s="190"/>
      <c r="NFK37" s="190"/>
      <c r="NFL37" s="190"/>
      <c r="NFM37" s="241"/>
      <c r="NFN37" s="806"/>
      <c r="NFO37" s="190"/>
      <c r="NFP37" s="190"/>
      <c r="NFQ37" s="190"/>
      <c r="NFR37" s="194"/>
      <c r="NFS37" s="190"/>
      <c r="NFT37" s="189"/>
      <c r="NFU37" s="189"/>
      <c r="NFV37" s="189"/>
      <c r="NFW37" s="189"/>
      <c r="NFX37" s="190"/>
      <c r="NFY37" s="190"/>
      <c r="NFZ37" s="190"/>
      <c r="NGA37" s="190"/>
      <c r="NGB37" s="190"/>
      <c r="NGC37" s="241"/>
      <c r="NGD37" s="806"/>
      <c r="NGE37" s="190"/>
      <c r="NGF37" s="190"/>
      <c r="NGG37" s="190"/>
      <c r="NGH37" s="194"/>
      <c r="NGI37" s="190"/>
      <c r="NGJ37" s="189"/>
      <c r="NGK37" s="189"/>
      <c r="NGL37" s="189"/>
      <c r="NGM37" s="189"/>
      <c r="NGN37" s="190"/>
      <c r="NGO37" s="190"/>
      <c r="NGP37" s="190"/>
      <c r="NGQ37" s="190"/>
      <c r="NGR37" s="190"/>
      <c r="NGS37" s="241"/>
      <c r="NGT37" s="806"/>
      <c r="NGU37" s="190"/>
      <c r="NGV37" s="190"/>
      <c r="NGW37" s="190"/>
      <c r="NGX37" s="194"/>
      <c r="NGY37" s="190"/>
      <c r="NGZ37" s="189"/>
      <c r="NHA37" s="189"/>
      <c r="NHB37" s="189"/>
      <c r="NHC37" s="189"/>
      <c r="NHD37" s="190"/>
      <c r="NHE37" s="190"/>
      <c r="NHF37" s="190"/>
      <c r="NHG37" s="190"/>
      <c r="NHH37" s="190"/>
      <c r="NHI37" s="241"/>
      <c r="NHJ37" s="806"/>
      <c r="NHK37" s="190"/>
      <c r="NHL37" s="190"/>
      <c r="NHM37" s="190"/>
      <c r="NHN37" s="194"/>
      <c r="NHO37" s="190"/>
      <c r="NHP37" s="189"/>
      <c r="NHQ37" s="189"/>
      <c r="NHR37" s="189"/>
      <c r="NHS37" s="189"/>
      <c r="NHT37" s="190"/>
      <c r="NHU37" s="190"/>
      <c r="NHV37" s="190"/>
      <c r="NHW37" s="190"/>
      <c r="NHX37" s="190"/>
      <c r="NHY37" s="241"/>
      <c r="NHZ37" s="806"/>
      <c r="NIA37" s="190"/>
      <c r="NIB37" s="190"/>
      <c r="NIC37" s="190"/>
      <c r="NID37" s="194"/>
      <c r="NIE37" s="190"/>
      <c r="NIF37" s="189"/>
      <c r="NIG37" s="189"/>
      <c r="NIH37" s="189"/>
      <c r="NII37" s="189"/>
      <c r="NIJ37" s="190"/>
      <c r="NIK37" s="190"/>
      <c r="NIL37" s="190"/>
      <c r="NIM37" s="190"/>
      <c r="NIN37" s="190"/>
      <c r="NIO37" s="241"/>
      <c r="NIP37" s="806"/>
      <c r="NIQ37" s="190"/>
      <c r="NIR37" s="190"/>
      <c r="NIS37" s="190"/>
      <c r="NIT37" s="194"/>
      <c r="NIU37" s="190"/>
      <c r="NIV37" s="189"/>
      <c r="NIW37" s="189"/>
      <c r="NIX37" s="189"/>
      <c r="NIY37" s="189"/>
      <c r="NIZ37" s="190"/>
      <c r="NJA37" s="190"/>
      <c r="NJB37" s="190"/>
      <c r="NJC37" s="190"/>
      <c r="NJD37" s="190"/>
      <c r="NJE37" s="241"/>
      <c r="NJF37" s="806"/>
      <c r="NJG37" s="190"/>
      <c r="NJH37" s="190"/>
      <c r="NJI37" s="190"/>
      <c r="NJJ37" s="194"/>
      <c r="NJK37" s="190"/>
      <c r="NJL37" s="189"/>
      <c r="NJM37" s="189"/>
      <c r="NJN37" s="189"/>
      <c r="NJO37" s="189"/>
      <c r="NJP37" s="190"/>
      <c r="NJQ37" s="190"/>
      <c r="NJR37" s="190"/>
      <c r="NJS37" s="190"/>
      <c r="NJT37" s="190"/>
      <c r="NJU37" s="241"/>
      <c r="NJV37" s="806"/>
      <c r="NJW37" s="190"/>
      <c r="NJX37" s="190"/>
      <c r="NJY37" s="190"/>
      <c r="NJZ37" s="194"/>
      <c r="NKA37" s="190"/>
      <c r="NKB37" s="189"/>
      <c r="NKC37" s="189"/>
      <c r="NKD37" s="189"/>
      <c r="NKE37" s="189"/>
      <c r="NKF37" s="190"/>
      <c r="NKG37" s="190"/>
      <c r="NKH37" s="190"/>
      <c r="NKI37" s="190"/>
      <c r="NKJ37" s="190"/>
      <c r="NKK37" s="241"/>
      <c r="NKL37" s="806"/>
      <c r="NKM37" s="190"/>
      <c r="NKN37" s="190"/>
      <c r="NKO37" s="190"/>
      <c r="NKP37" s="194"/>
      <c r="NKQ37" s="190"/>
      <c r="NKR37" s="189"/>
      <c r="NKS37" s="189"/>
      <c r="NKT37" s="189"/>
      <c r="NKU37" s="189"/>
      <c r="NKV37" s="190"/>
      <c r="NKW37" s="190"/>
      <c r="NKX37" s="190"/>
      <c r="NKY37" s="190"/>
      <c r="NKZ37" s="190"/>
      <c r="NLA37" s="241"/>
      <c r="NLB37" s="806"/>
      <c r="NLC37" s="190"/>
      <c r="NLD37" s="190"/>
      <c r="NLE37" s="190"/>
      <c r="NLF37" s="194"/>
      <c r="NLG37" s="190"/>
      <c r="NLH37" s="189"/>
      <c r="NLI37" s="189"/>
      <c r="NLJ37" s="189"/>
      <c r="NLK37" s="189"/>
      <c r="NLL37" s="190"/>
      <c r="NLM37" s="190"/>
      <c r="NLN37" s="190"/>
      <c r="NLO37" s="190"/>
      <c r="NLP37" s="190"/>
      <c r="NLQ37" s="241"/>
      <c r="NLR37" s="806"/>
      <c r="NLS37" s="190"/>
      <c r="NLT37" s="190"/>
      <c r="NLU37" s="190"/>
      <c r="NLV37" s="194"/>
      <c r="NLW37" s="190"/>
      <c r="NLX37" s="189"/>
      <c r="NLY37" s="189"/>
      <c r="NLZ37" s="189"/>
      <c r="NMA37" s="189"/>
      <c r="NMB37" s="190"/>
      <c r="NMC37" s="190"/>
      <c r="NMD37" s="190"/>
      <c r="NME37" s="190"/>
      <c r="NMF37" s="190"/>
      <c r="NMG37" s="241"/>
      <c r="NMH37" s="806"/>
      <c r="NMI37" s="190"/>
      <c r="NMJ37" s="190"/>
      <c r="NMK37" s="190"/>
      <c r="NML37" s="194"/>
      <c r="NMM37" s="190"/>
      <c r="NMN37" s="189"/>
      <c r="NMO37" s="189"/>
      <c r="NMP37" s="189"/>
      <c r="NMQ37" s="189"/>
      <c r="NMR37" s="190"/>
      <c r="NMS37" s="190"/>
      <c r="NMT37" s="190"/>
      <c r="NMU37" s="190"/>
      <c r="NMV37" s="190"/>
      <c r="NMW37" s="241"/>
      <c r="NMX37" s="806"/>
      <c r="NMY37" s="190"/>
      <c r="NMZ37" s="190"/>
      <c r="NNA37" s="190"/>
      <c r="NNB37" s="194"/>
      <c r="NNC37" s="190"/>
      <c r="NND37" s="189"/>
      <c r="NNE37" s="189"/>
      <c r="NNF37" s="189"/>
      <c r="NNG37" s="189"/>
      <c r="NNH37" s="190"/>
      <c r="NNI37" s="190"/>
      <c r="NNJ37" s="190"/>
      <c r="NNK37" s="190"/>
      <c r="NNL37" s="190"/>
      <c r="NNM37" s="241"/>
      <c r="NNN37" s="806"/>
      <c r="NNO37" s="190"/>
      <c r="NNP37" s="190"/>
      <c r="NNQ37" s="190"/>
      <c r="NNR37" s="194"/>
      <c r="NNS37" s="190"/>
      <c r="NNT37" s="189"/>
      <c r="NNU37" s="189"/>
      <c r="NNV37" s="189"/>
      <c r="NNW37" s="189"/>
      <c r="NNX37" s="190"/>
      <c r="NNY37" s="190"/>
      <c r="NNZ37" s="190"/>
      <c r="NOA37" s="190"/>
      <c r="NOB37" s="190"/>
      <c r="NOC37" s="241"/>
      <c r="NOD37" s="806"/>
      <c r="NOE37" s="190"/>
      <c r="NOF37" s="190"/>
      <c r="NOG37" s="190"/>
      <c r="NOH37" s="194"/>
      <c r="NOI37" s="190"/>
      <c r="NOJ37" s="189"/>
      <c r="NOK37" s="189"/>
      <c r="NOL37" s="189"/>
      <c r="NOM37" s="189"/>
      <c r="NON37" s="190"/>
      <c r="NOO37" s="190"/>
      <c r="NOP37" s="190"/>
      <c r="NOQ37" s="190"/>
      <c r="NOR37" s="190"/>
      <c r="NOS37" s="241"/>
      <c r="NOT37" s="806"/>
      <c r="NOU37" s="190"/>
      <c r="NOV37" s="190"/>
      <c r="NOW37" s="190"/>
      <c r="NOX37" s="194"/>
      <c r="NOY37" s="190"/>
      <c r="NOZ37" s="189"/>
      <c r="NPA37" s="189"/>
      <c r="NPB37" s="189"/>
      <c r="NPC37" s="189"/>
      <c r="NPD37" s="190"/>
      <c r="NPE37" s="190"/>
      <c r="NPF37" s="190"/>
      <c r="NPG37" s="190"/>
      <c r="NPH37" s="190"/>
      <c r="NPI37" s="241"/>
      <c r="NPJ37" s="806"/>
      <c r="NPK37" s="190"/>
      <c r="NPL37" s="190"/>
      <c r="NPM37" s="190"/>
      <c r="NPN37" s="194"/>
      <c r="NPO37" s="190"/>
      <c r="NPP37" s="189"/>
      <c r="NPQ37" s="189"/>
      <c r="NPR37" s="189"/>
      <c r="NPS37" s="189"/>
      <c r="NPT37" s="190"/>
      <c r="NPU37" s="190"/>
      <c r="NPV37" s="190"/>
      <c r="NPW37" s="190"/>
      <c r="NPX37" s="190"/>
      <c r="NPY37" s="241"/>
      <c r="NPZ37" s="806"/>
      <c r="NQA37" s="190"/>
      <c r="NQB37" s="190"/>
      <c r="NQC37" s="190"/>
      <c r="NQD37" s="194"/>
      <c r="NQE37" s="190"/>
      <c r="NQF37" s="189"/>
      <c r="NQG37" s="189"/>
      <c r="NQH37" s="189"/>
      <c r="NQI37" s="189"/>
      <c r="NQJ37" s="190"/>
      <c r="NQK37" s="190"/>
      <c r="NQL37" s="190"/>
      <c r="NQM37" s="190"/>
      <c r="NQN37" s="190"/>
      <c r="NQO37" s="241"/>
      <c r="NQP37" s="806"/>
      <c r="NQQ37" s="190"/>
      <c r="NQR37" s="190"/>
      <c r="NQS37" s="190"/>
      <c r="NQT37" s="194"/>
      <c r="NQU37" s="190"/>
      <c r="NQV37" s="189"/>
      <c r="NQW37" s="189"/>
      <c r="NQX37" s="189"/>
      <c r="NQY37" s="189"/>
      <c r="NQZ37" s="190"/>
      <c r="NRA37" s="190"/>
      <c r="NRB37" s="190"/>
      <c r="NRC37" s="190"/>
      <c r="NRD37" s="190"/>
      <c r="NRE37" s="241"/>
      <c r="NRF37" s="806"/>
      <c r="NRG37" s="190"/>
      <c r="NRH37" s="190"/>
      <c r="NRI37" s="190"/>
      <c r="NRJ37" s="194"/>
      <c r="NRK37" s="190"/>
      <c r="NRL37" s="189"/>
      <c r="NRM37" s="189"/>
      <c r="NRN37" s="189"/>
      <c r="NRO37" s="189"/>
      <c r="NRP37" s="190"/>
      <c r="NRQ37" s="190"/>
      <c r="NRR37" s="190"/>
      <c r="NRS37" s="190"/>
      <c r="NRT37" s="190"/>
      <c r="NRU37" s="241"/>
      <c r="NRV37" s="806"/>
      <c r="NRW37" s="190"/>
      <c r="NRX37" s="190"/>
      <c r="NRY37" s="190"/>
      <c r="NRZ37" s="194"/>
      <c r="NSA37" s="190"/>
      <c r="NSB37" s="189"/>
      <c r="NSC37" s="189"/>
      <c r="NSD37" s="189"/>
      <c r="NSE37" s="189"/>
      <c r="NSF37" s="190"/>
      <c r="NSG37" s="190"/>
      <c r="NSH37" s="190"/>
      <c r="NSI37" s="190"/>
      <c r="NSJ37" s="190"/>
      <c r="NSK37" s="241"/>
      <c r="NSL37" s="806"/>
      <c r="NSM37" s="190"/>
      <c r="NSN37" s="190"/>
      <c r="NSO37" s="190"/>
      <c r="NSP37" s="194"/>
      <c r="NSQ37" s="190"/>
      <c r="NSR37" s="189"/>
      <c r="NSS37" s="189"/>
      <c r="NST37" s="189"/>
      <c r="NSU37" s="189"/>
      <c r="NSV37" s="190"/>
      <c r="NSW37" s="190"/>
      <c r="NSX37" s="190"/>
      <c r="NSY37" s="190"/>
      <c r="NSZ37" s="190"/>
      <c r="NTA37" s="241"/>
      <c r="NTB37" s="806"/>
      <c r="NTC37" s="190"/>
      <c r="NTD37" s="190"/>
      <c r="NTE37" s="190"/>
      <c r="NTF37" s="194"/>
      <c r="NTG37" s="190"/>
      <c r="NTH37" s="189"/>
      <c r="NTI37" s="189"/>
      <c r="NTJ37" s="189"/>
      <c r="NTK37" s="189"/>
      <c r="NTL37" s="190"/>
      <c r="NTM37" s="190"/>
      <c r="NTN37" s="190"/>
      <c r="NTO37" s="190"/>
      <c r="NTP37" s="190"/>
      <c r="NTQ37" s="241"/>
      <c r="NTR37" s="806"/>
      <c r="NTS37" s="190"/>
      <c r="NTT37" s="190"/>
      <c r="NTU37" s="190"/>
      <c r="NTV37" s="194"/>
      <c r="NTW37" s="190"/>
      <c r="NTX37" s="189"/>
      <c r="NTY37" s="189"/>
      <c r="NTZ37" s="189"/>
      <c r="NUA37" s="189"/>
      <c r="NUB37" s="190"/>
      <c r="NUC37" s="190"/>
      <c r="NUD37" s="190"/>
      <c r="NUE37" s="190"/>
      <c r="NUF37" s="190"/>
      <c r="NUG37" s="241"/>
      <c r="NUH37" s="806"/>
      <c r="NUI37" s="190"/>
      <c r="NUJ37" s="190"/>
      <c r="NUK37" s="190"/>
      <c r="NUL37" s="194"/>
      <c r="NUM37" s="190"/>
      <c r="NUN37" s="189"/>
      <c r="NUO37" s="189"/>
      <c r="NUP37" s="189"/>
      <c r="NUQ37" s="189"/>
      <c r="NUR37" s="190"/>
      <c r="NUS37" s="190"/>
      <c r="NUT37" s="190"/>
      <c r="NUU37" s="190"/>
      <c r="NUV37" s="190"/>
      <c r="NUW37" s="241"/>
      <c r="NUX37" s="806"/>
      <c r="NUY37" s="190"/>
      <c r="NUZ37" s="190"/>
      <c r="NVA37" s="190"/>
      <c r="NVB37" s="194"/>
      <c r="NVC37" s="190"/>
      <c r="NVD37" s="189"/>
      <c r="NVE37" s="189"/>
      <c r="NVF37" s="189"/>
      <c r="NVG37" s="189"/>
      <c r="NVH37" s="190"/>
      <c r="NVI37" s="190"/>
      <c r="NVJ37" s="190"/>
      <c r="NVK37" s="190"/>
      <c r="NVL37" s="190"/>
      <c r="NVM37" s="241"/>
      <c r="NVN37" s="806"/>
      <c r="NVO37" s="190"/>
      <c r="NVP37" s="190"/>
      <c r="NVQ37" s="190"/>
      <c r="NVR37" s="194"/>
      <c r="NVS37" s="190"/>
      <c r="NVT37" s="189"/>
      <c r="NVU37" s="189"/>
      <c r="NVV37" s="189"/>
      <c r="NVW37" s="189"/>
      <c r="NVX37" s="190"/>
      <c r="NVY37" s="190"/>
      <c r="NVZ37" s="190"/>
      <c r="NWA37" s="190"/>
      <c r="NWB37" s="190"/>
      <c r="NWC37" s="241"/>
      <c r="NWD37" s="806"/>
      <c r="NWE37" s="190"/>
      <c r="NWF37" s="190"/>
      <c r="NWG37" s="190"/>
      <c r="NWH37" s="194"/>
      <c r="NWI37" s="190"/>
      <c r="NWJ37" s="189"/>
      <c r="NWK37" s="189"/>
      <c r="NWL37" s="189"/>
      <c r="NWM37" s="189"/>
      <c r="NWN37" s="190"/>
      <c r="NWO37" s="190"/>
      <c r="NWP37" s="190"/>
      <c r="NWQ37" s="190"/>
      <c r="NWR37" s="190"/>
      <c r="NWS37" s="241"/>
      <c r="NWT37" s="806"/>
      <c r="NWU37" s="190"/>
      <c r="NWV37" s="190"/>
      <c r="NWW37" s="190"/>
      <c r="NWX37" s="194"/>
      <c r="NWY37" s="190"/>
      <c r="NWZ37" s="189"/>
      <c r="NXA37" s="189"/>
      <c r="NXB37" s="189"/>
      <c r="NXC37" s="189"/>
      <c r="NXD37" s="190"/>
      <c r="NXE37" s="190"/>
      <c r="NXF37" s="190"/>
      <c r="NXG37" s="190"/>
      <c r="NXH37" s="190"/>
      <c r="NXI37" s="241"/>
      <c r="NXJ37" s="806"/>
      <c r="NXK37" s="190"/>
      <c r="NXL37" s="190"/>
      <c r="NXM37" s="190"/>
      <c r="NXN37" s="194"/>
      <c r="NXO37" s="190"/>
      <c r="NXP37" s="189"/>
      <c r="NXQ37" s="189"/>
      <c r="NXR37" s="189"/>
      <c r="NXS37" s="189"/>
      <c r="NXT37" s="190"/>
      <c r="NXU37" s="190"/>
      <c r="NXV37" s="190"/>
      <c r="NXW37" s="190"/>
      <c r="NXX37" s="190"/>
      <c r="NXY37" s="241"/>
      <c r="NXZ37" s="806"/>
      <c r="NYA37" s="190"/>
      <c r="NYB37" s="190"/>
      <c r="NYC37" s="190"/>
      <c r="NYD37" s="194"/>
      <c r="NYE37" s="190"/>
      <c r="NYF37" s="189"/>
      <c r="NYG37" s="189"/>
      <c r="NYH37" s="189"/>
      <c r="NYI37" s="189"/>
      <c r="NYJ37" s="190"/>
      <c r="NYK37" s="190"/>
      <c r="NYL37" s="190"/>
      <c r="NYM37" s="190"/>
      <c r="NYN37" s="190"/>
      <c r="NYO37" s="241"/>
      <c r="NYP37" s="806"/>
      <c r="NYQ37" s="190"/>
      <c r="NYR37" s="190"/>
      <c r="NYS37" s="190"/>
      <c r="NYT37" s="194"/>
      <c r="NYU37" s="190"/>
      <c r="NYV37" s="189"/>
      <c r="NYW37" s="189"/>
      <c r="NYX37" s="189"/>
      <c r="NYY37" s="189"/>
      <c r="NYZ37" s="190"/>
      <c r="NZA37" s="190"/>
      <c r="NZB37" s="190"/>
      <c r="NZC37" s="190"/>
      <c r="NZD37" s="190"/>
      <c r="NZE37" s="241"/>
      <c r="NZF37" s="806"/>
      <c r="NZG37" s="190"/>
      <c r="NZH37" s="190"/>
      <c r="NZI37" s="190"/>
      <c r="NZJ37" s="194"/>
      <c r="NZK37" s="190"/>
      <c r="NZL37" s="189"/>
      <c r="NZM37" s="189"/>
      <c r="NZN37" s="189"/>
      <c r="NZO37" s="189"/>
      <c r="NZP37" s="190"/>
      <c r="NZQ37" s="190"/>
      <c r="NZR37" s="190"/>
      <c r="NZS37" s="190"/>
      <c r="NZT37" s="190"/>
      <c r="NZU37" s="241"/>
      <c r="NZV37" s="806"/>
      <c r="NZW37" s="190"/>
      <c r="NZX37" s="190"/>
      <c r="NZY37" s="190"/>
      <c r="NZZ37" s="194"/>
      <c r="OAA37" s="190"/>
      <c r="OAB37" s="189"/>
      <c r="OAC37" s="189"/>
      <c r="OAD37" s="189"/>
      <c r="OAE37" s="189"/>
      <c r="OAF37" s="190"/>
      <c r="OAG37" s="190"/>
      <c r="OAH37" s="190"/>
      <c r="OAI37" s="190"/>
      <c r="OAJ37" s="190"/>
      <c r="OAK37" s="241"/>
      <c r="OAL37" s="806"/>
      <c r="OAM37" s="190"/>
      <c r="OAN37" s="190"/>
      <c r="OAO37" s="190"/>
      <c r="OAP37" s="194"/>
      <c r="OAQ37" s="190"/>
      <c r="OAR37" s="189"/>
      <c r="OAS37" s="189"/>
      <c r="OAT37" s="189"/>
      <c r="OAU37" s="189"/>
      <c r="OAV37" s="190"/>
      <c r="OAW37" s="190"/>
      <c r="OAX37" s="190"/>
      <c r="OAY37" s="190"/>
      <c r="OAZ37" s="190"/>
      <c r="OBA37" s="241"/>
      <c r="OBB37" s="806"/>
      <c r="OBC37" s="190"/>
      <c r="OBD37" s="190"/>
      <c r="OBE37" s="190"/>
      <c r="OBF37" s="194"/>
      <c r="OBG37" s="190"/>
      <c r="OBH37" s="189"/>
      <c r="OBI37" s="189"/>
      <c r="OBJ37" s="189"/>
      <c r="OBK37" s="189"/>
      <c r="OBL37" s="190"/>
      <c r="OBM37" s="190"/>
      <c r="OBN37" s="190"/>
      <c r="OBO37" s="190"/>
      <c r="OBP37" s="190"/>
      <c r="OBQ37" s="241"/>
      <c r="OBR37" s="806"/>
      <c r="OBS37" s="190"/>
      <c r="OBT37" s="190"/>
      <c r="OBU37" s="190"/>
      <c r="OBV37" s="194"/>
      <c r="OBW37" s="190"/>
      <c r="OBX37" s="189"/>
      <c r="OBY37" s="189"/>
      <c r="OBZ37" s="189"/>
      <c r="OCA37" s="189"/>
      <c r="OCB37" s="190"/>
      <c r="OCC37" s="190"/>
      <c r="OCD37" s="190"/>
      <c r="OCE37" s="190"/>
      <c r="OCF37" s="190"/>
      <c r="OCG37" s="241"/>
      <c r="OCH37" s="806"/>
      <c r="OCI37" s="190"/>
      <c r="OCJ37" s="190"/>
      <c r="OCK37" s="190"/>
      <c r="OCL37" s="194"/>
      <c r="OCM37" s="190"/>
      <c r="OCN37" s="189"/>
      <c r="OCO37" s="189"/>
      <c r="OCP37" s="189"/>
      <c r="OCQ37" s="189"/>
      <c r="OCR37" s="190"/>
      <c r="OCS37" s="190"/>
      <c r="OCT37" s="190"/>
      <c r="OCU37" s="190"/>
      <c r="OCV37" s="190"/>
      <c r="OCW37" s="241"/>
      <c r="OCX37" s="806"/>
      <c r="OCY37" s="190"/>
      <c r="OCZ37" s="190"/>
      <c r="ODA37" s="190"/>
      <c r="ODB37" s="194"/>
      <c r="ODC37" s="190"/>
      <c r="ODD37" s="189"/>
      <c r="ODE37" s="189"/>
      <c r="ODF37" s="189"/>
      <c r="ODG37" s="189"/>
      <c r="ODH37" s="190"/>
      <c r="ODI37" s="190"/>
      <c r="ODJ37" s="190"/>
      <c r="ODK37" s="190"/>
      <c r="ODL37" s="190"/>
      <c r="ODM37" s="241"/>
      <c r="ODN37" s="806"/>
      <c r="ODO37" s="190"/>
      <c r="ODP37" s="190"/>
      <c r="ODQ37" s="190"/>
      <c r="ODR37" s="194"/>
      <c r="ODS37" s="190"/>
      <c r="ODT37" s="189"/>
      <c r="ODU37" s="189"/>
      <c r="ODV37" s="189"/>
      <c r="ODW37" s="189"/>
      <c r="ODX37" s="190"/>
      <c r="ODY37" s="190"/>
      <c r="ODZ37" s="190"/>
      <c r="OEA37" s="190"/>
      <c r="OEB37" s="190"/>
      <c r="OEC37" s="241"/>
      <c r="OED37" s="806"/>
      <c r="OEE37" s="190"/>
      <c r="OEF37" s="190"/>
      <c r="OEG37" s="190"/>
      <c r="OEH37" s="194"/>
      <c r="OEI37" s="190"/>
      <c r="OEJ37" s="189"/>
      <c r="OEK37" s="189"/>
      <c r="OEL37" s="189"/>
      <c r="OEM37" s="189"/>
      <c r="OEN37" s="190"/>
      <c r="OEO37" s="190"/>
      <c r="OEP37" s="190"/>
      <c r="OEQ37" s="190"/>
      <c r="OER37" s="190"/>
      <c r="OES37" s="241"/>
      <c r="OET37" s="806"/>
      <c r="OEU37" s="190"/>
      <c r="OEV37" s="190"/>
      <c r="OEW37" s="190"/>
      <c r="OEX37" s="194"/>
      <c r="OEY37" s="190"/>
      <c r="OEZ37" s="189"/>
      <c r="OFA37" s="189"/>
      <c r="OFB37" s="189"/>
      <c r="OFC37" s="189"/>
      <c r="OFD37" s="190"/>
      <c r="OFE37" s="190"/>
      <c r="OFF37" s="190"/>
      <c r="OFG37" s="190"/>
      <c r="OFH37" s="190"/>
      <c r="OFI37" s="241"/>
      <c r="OFJ37" s="806"/>
      <c r="OFK37" s="190"/>
      <c r="OFL37" s="190"/>
      <c r="OFM37" s="190"/>
      <c r="OFN37" s="194"/>
      <c r="OFO37" s="190"/>
      <c r="OFP37" s="189"/>
      <c r="OFQ37" s="189"/>
      <c r="OFR37" s="189"/>
      <c r="OFS37" s="189"/>
      <c r="OFT37" s="190"/>
      <c r="OFU37" s="190"/>
      <c r="OFV37" s="190"/>
      <c r="OFW37" s="190"/>
      <c r="OFX37" s="190"/>
      <c r="OFY37" s="241"/>
      <c r="OFZ37" s="806"/>
      <c r="OGA37" s="190"/>
      <c r="OGB37" s="190"/>
      <c r="OGC37" s="190"/>
      <c r="OGD37" s="194"/>
      <c r="OGE37" s="190"/>
      <c r="OGF37" s="189"/>
      <c r="OGG37" s="189"/>
      <c r="OGH37" s="189"/>
      <c r="OGI37" s="189"/>
      <c r="OGJ37" s="190"/>
      <c r="OGK37" s="190"/>
      <c r="OGL37" s="190"/>
      <c r="OGM37" s="190"/>
      <c r="OGN37" s="190"/>
      <c r="OGO37" s="241"/>
      <c r="OGP37" s="806"/>
      <c r="OGQ37" s="190"/>
      <c r="OGR37" s="190"/>
      <c r="OGS37" s="190"/>
      <c r="OGT37" s="194"/>
      <c r="OGU37" s="190"/>
      <c r="OGV37" s="189"/>
      <c r="OGW37" s="189"/>
      <c r="OGX37" s="189"/>
      <c r="OGY37" s="189"/>
      <c r="OGZ37" s="190"/>
      <c r="OHA37" s="190"/>
      <c r="OHB37" s="190"/>
      <c r="OHC37" s="190"/>
      <c r="OHD37" s="190"/>
      <c r="OHE37" s="241"/>
      <c r="OHF37" s="806"/>
      <c r="OHG37" s="190"/>
      <c r="OHH37" s="190"/>
      <c r="OHI37" s="190"/>
      <c r="OHJ37" s="194"/>
      <c r="OHK37" s="190"/>
      <c r="OHL37" s="189"/>
      <c r="OHM37" s="189"/>
      <c r="OHN37" s="189"/>
      <c r="OHO37" s="189"/>
      <c r="OHP37" s="190"/>
      <c r="OHQ37" s="190"/>
      <c r="OHR37" s="190"/>
      <c r="OHS37" s="190"/>
      <c r="OHT37" s="190"/>
      <c r="OHU37" s="241"/>
      <c r="OHV37" s="806"/>
      <c r="OHW37" s="190"/>
      <c r="OHX37" s="190"/>
      <c r="OHY37" s="190"/>
      <c r="OHZ37" s="194"/>
      <c r="OIA37" s="190"/>
      <c r="OIB37" s="189"/>
      <c r="OIC37" s="189"/>
      <c r="OID37" s="189"/>
      <c r="OIE37" s="189"/>
      <c r="OIF37" s="190"/>
      <c r="OIG37" s="190"/>
      <c r="OIH37" s="190"/>
      <c r="OII37" s="190"/>
      <c r="OIJ37" s="190"/>
      <c r="OIK37" s="241"/>
      <c r="OIL37" s="806"/>
      <c r="OIM37" s="190"/>
      <c r="OIN37" s="190"/>
      <c r="OIO37" s="190"/>
      <c r="OIP37" s="194"/>
      <c r="OIQ37" s="190"/>
      <c r="OIR37" s="189"/>
      <c r="OIS37" s="189"/>
      <c r="OIT37" s="189"/>
      <c r="OIU37" s="189"/>
      <c r="OIV37" s="190"/>
      <c r="OIW37" s="190"/>
      <c r="OIX37" s="190"/>
      <c r="OIY37" s="190"/>
      <c r="OIZ37" s="190"/>
      <c r="OJA37" s="241"/>
      <c r="OJB37" s="806"/>
      <c r="OJC37" s="190"/>
      <c r="OJD37" s="190"/>
      <c r="OJE37" s="190"/>
      <c r="OJF37" s="194"/>
      <c r="OJG37" s="190"/>
      <c r="OJH37" s="189"/>
      <c r="OJI37" s="189"/>
      <c r="OJJ37" s="189"/>
      <c r="OJK37" s="189"/>
      <c r="OJL37" s="190"/>
      <c r="OJM37" s="190"/>
      <c r="OJN37" s="190"/>
      <c r="OJO37" s="190"/>
      <c r="OJP37" s="190"/>
      <c r="OJQ37" s="241"/>
      <c r="OJR37" s="806"/>
      <c r="OJS37" s="190"/>
      <c r="OJT37" s="190"/>
      <c r="OJU37" s="190"/>
      <c r="OJV37" s="194"/>
      <c r="OJW37" s="190"/>
      <c r="OJX37" s="189"/>
      <c r="OJY37" s="189"/>
      <c r="OJZ37" s="189"/>
      <c r="OKA37" s="189"/>
      <c r="OKB37" s="190"/>
      <c r="OKC37" s="190"/>
      <c r="OKD37" s="190"/>
      <c r="OKE37" s="190"/>
      <c r="OKF37" s="190"/>
      <c r="OKG37" s="241"/>
      <c r="OKH37" s="806"/>
      <c r="OKI37" s="190"/>
      <c r="OKJ37" s="190"/>
      <c r="OKK37" s="190"/>
      <c r="OKL37" s="194"/>
      <c r="OKM37" s="190"/>
      <c r="OKN37" s="189"/>
      <c r="OKO37" s="189"/>
      <c r="OKP37" s="189"/>
      <c r="OKQ37" s="189"/>
      <c r="OKR37" s="190"/>
      <c r="OKS37" s="190"/>
      <c r="OKT37" s="190"/>
      <c r="OKU37" s="190"/>
      <c r="OKV37" s="190"/>
      <c r="OKW37" s="241"/>
      <c r="OKX37" s="806"/>
      <c r="OKY37" s="190"/>
      <c r="OKZ37" s="190"/>
      <c r="OLA37" s="190"/>
      <c r="OLB37" s="194"/>
      <c r="OLC37" s="190"/>
      <c r="OLD37" s="189"/>
      <c r="OLE37" s="189"/>
      <c r="OLF37" s="189"/>
      <c r="OLG37" s="189"/>
      <c r="OLH37" s="190"/>
      <c r="OLI37" s="190"/>
      <c r="OLJ37" s="190"/>
      <c r="OLK37" s="190"/>
      <c r="OLL37" s="190"/>
      <c r="OLM37" s="241"/>
      <c r="OLN37" s="806"/>
      <c r="OLO37" s="190"/>
      <c r="OLP37" s="190"/>
      <c r="OLQ37" s="190"/>
      <c r="OLR37" s="194"/>
      <c r="OLS37" s="190"/>
      <c r="OLT37" s="189"/>
      <c r="OLU37" s="189"/>
      <c r="OLV37" s="189"/>
      <c r="OLW37" s="189"/>
      <c r="OLX37" s="190"/>
      <c r="OLY37" s="190"/>
      <c r="OLZ37" s="190"/>
      <c r="OMA37" s="190"/>
      <c r="OMB37" s="190"/>
      <c r="OMC37" s="241"/>
      <c r="OMD37" s="806"/>
      <c r="OME37" s="190"/>
      <c r="OMF37" s="190"/>
      <c r="OMG37" s="190"/>
      <c r="OMH37" s="194"/>
      <c r="OMI37" s="190"/>
      <c r="OMJ37" s="189"/>
      <c r="OMK37" s="189"/>
      <c r="OML37" s="189"/>
      <c r="OMM37" s="189"/>
      <c r="OMN37" s="190"/>
      <c r="OMO37" s="190"/>
      <c r="OMP37" s="190"/>
      <c r="OMQ37" s="190"/>
      <c r="OMR37" s="190"/>
      <c r="OMS37" s="241"/>
      <c r="OMT37" s="806"/>
      <c r="OMU37" s="190"/>
      <c r="OMV37" s="190"/>
      <c r="OMW37" s="190"/>
      <c r="OMX37" s="194"/>
      <c r="OMY37" s="190"/>
      <c r="OMZ37" s="189"/>
      <c r="ONA37" s="189"/>
      <c r="ONB37" s="189"/>
      <c r="ONC37" s="189"/>
      <c r="OND37" s="190"/>
      <c r="ONE37" s="190"/>
      <c r="ONF37" s="190"/>
      <c r="ONG37" s="190"/>
      <c r="ONH37" s="190"/>
      <c r="ONI37" s="241"/>
      <c r="ONJ37" s="806"/>
      <c r="ONK37" s="190"/>
      <c r="ONL37" s="190"/>
      <c r="ONM37" s="190"/>
      <c r="ONN37" s="194"/>
      <c r="ONO37" s="190"/>
      <c r="ONP37" s="189"/>
      <c r="ONQ37" s="189"/>
      <c r="ONR37" s="189"/>
      <c r="ONS37" s="189"/>
      <c r="ONT37" s="190"/>
      <c r="ONU37" s="190"/>
      <c r="ONV37" s="190"/>
      <c r="ONW37" s="190"/>
      <c r="ONX37" s="190"/>
      <c r="ONY37" s="241"/>
      <c r="ONZ37" s="806"/>
      <c r="OOA37" s="190"/>
      <c r="OOB37" s="190"/>
      <c r="OOC37" s="190"/>
      <c r="OOD37" s="194"/>
      <c r="OOE37" s="190"/>
      <c r="OOF37" s="189"/>
      <c r="OOG37" s="189"/>
      <c r="OOH37" s="189"/>
      <c r="OOI37" s="189"/>
      <c r="OOJ37" s="190"/>
      <c r="OOK37" s="190"/>
      <c r="OOL37" s="190"/>
      <c r="OOM37" s="190"/>
      <c r="OON37" s="190"/>
      <c r="OOO37" s="241"/>
      <c r="OOP37" s="806"/>
      <c r="OOQ37" s="190"/>
      <c r="OOR37" s="190"/>
      <c r="OOS37" s="190"/>
      <c r="OOT37" s="194"/>
      <c r="OOU37" s="190"/>
      <c r="OOV37" s="189"/>
      <c r="OOW37" s="189"/>
      <c r="OOX37" s="189"/>
      <c r="OOY37" s="189"/>
      <c r="OOZ37" s="190"/>
      <c r="OPA37" s="190"/>
      <c r="OPB37" s="190"/>
      <c r="OPC37" s="190"/>
      <c r="OPD37" s="190"/>
      <c r="OPE37" s="241"/>
      <c r="OPF37" s="806"/>
      <c r="OPG37" s="190"/>
      <c r="OPH37" s="190"/>
      <c r="OPI37" s="190"/>
      <c r="OPJ37" s="194"/>
      <c r="OPK37" s="190"/>
      <c r="OPL37" s="189"/>
      <c r="OPM37" s="189"/>
      <c r="OPN37" s="189"/>
      <c r="OPO37" s="189"/>
      <c r="OPP37" s="190"/>
      <c r="OPQ37" s="190"/>
      <c r="OPR37" s="190"/>
      <c r="OPS37" s="190"/>
      <c r="OPT37" s="190"/>
      <c r="OPU37" s="241"/>
      <c r="OPV37" s="806"/>
      <c r="OPW37" s="190"/>
      <c r="OPX37" s="190"/>
      <c r="OPY37" s="190"/>
      <c r="OPZ37" s="194"/>
      <c r="OQA37" s="190"/>
      <c r="OQB37" s="189"/>
      <c r="OQC37" s="189"/>
      <c r="OQD37" s="189"/>
      <c r="OQE37" s="189"/>
      <c r="OQF37" s="190"/>
      <c r="OQG37" s="190"/>
      <c r="OQH37" s="190"/>
      <c r="OQI37" s="190"/>
      <c r="OQJ37" s="190"/>
      <c r="OQK37" s="241"/>
      <c r="OQL37" s="806"/>
      <c r="OQM37" s="190"/>
      <c r="OQN37" s="190"/>
      <c r="OQO37" s="190"/>
      <c r="OQP37" s="194"/>
      <c r="OQQ37" s="190"/>
      <c r="OQR37" s="189"/>
      <c r="OQS37" s="189"/>
      <c r="OQT37" s="189"/>
      <c r="OQU37" s="189"/>
      <c r="OQV37" s="190"/>
      <c r="OQW37" s="190"/>
      <c r="OQX37" s="190"/>
      <c r="OQY37" s="190"/>
      <c r="OQZ37" s="190"/>
      <c r="ORA37" s="241"/>
      <c r="ORB37" s="806"/>
      <c r="ORC37" s="190"/>
      <c r="ORD37" s="190"/>
      <c r="ORE37" s="190"/>
      <c r="ORF37" s="194"/>
      <c r="ORG37" s="190"/>
      <c r="ORH37" s="189"/>
      <c r="ORI37" s="189"/>
      <c r="ORJ37" s="189"/>
      <c r="ORK37" s="189"/>
      <c r="ORL37" s="190"/>
      <c r="ORM37" s="190"/>
      <c r="ORN37" s="190"/>
      <c r="ORO37" s="190"/>
      <c r="ORP37" s="190"/>
      <c r="ORQ37" s="241"/>
      <c r="ORR37" s="806"/>
      <c r="ORS37" s="190"/>
      <c r="ORT37" s="190"/>
      <c r="ORU37" s="190"/>
      <c r="ORV37" s="194"/>
      <c r="ORW37" s="190"/>
      <c r="ORX37" s="189"/>
      <c r="ORY37" s="189"/>
      <c r="ORZ37" s="189"/>
      <c r="OSA37" s="189"/>
      <c r="OSB37" s="190"/>
      <c r="OSC37" s="190"/>
      <c r="OSD37" s="190"/>
      <c r="OSE37" s="190"/>
      <c r="OSF37" s="190"/>
      <c r="OSG37" s="241"/>
      <c r="OSH37" s="806"/>
      <c r="OSI37" s="190"/>
      <c r="OSJ37" s="190"/>
      <c r="OSK37" s="190"/>
      <c r="OSL37" s="194"/>
      <c r="OSM37" s="190"/>
      <c r="OSN37" s="189"/>
      <c r="OSO37" s="189"/>
      <c r="OSP37" s="189"/>
      <c r="OSQ37" s="189"/>
      <c r="OSR37" s="190"/>
      <c r="OSS37" s="190"/>
      <c r="OST37" s="190"/>
      <c r="OSU37" s="190"/>
      <c r="OSV37" s="190"/>
      <c r="OSW37" s="241"/>
      <c r="OSX37" s="806"/>
      <c r="OSY37" s="190"/>
      <c r="OSZ37" s="190"/>
      <c r="OTA37" s="190"/>
      <c r="OTB37" s="194"/>
      <c r="OTC37" s="190"/>
      <c r="OTD37" s="189"/>
      <c r="OTE37" s="189"/>
      <c r="OTF37" s="189"/>
      <c r="OTG37" s="189"/>
      <c r="OTH37" s="190"/>
      <c r="OTI37" s="190"/>
      <c r="OTJ37" s="190"/>
      <c r="OTK37" s="190"/>
      <c r="OTL37" s="190"/>
      <c r="OTM37" s="241"/>
      <c r="OTN37" s="806"/>
      <c r="OTO37" s="190"/>
      <c r="OTP37" s="190"/>
      <c r="OTQ37" s="190"/>
      <c r="OTR37" s="194"/>
      <c r="OTS37" s="190"/>
      <c r="OTT37" s="189"/>
      <c r="OTU37" s="189"/>
      <c r="OTV37" s="189"/>
      <c r="OTW37" s="189"/>
      <c r="OTX37" s="190"/>
      <c r="OTY37" s="190"/>
      <c r="OTZ37" s="190"/>
      <c r="OUA37" s="190"/>
      <c r="OUB37" s="190"/>
      <c r="OUC37" s="241"/>
      <c r="OUD37" s="806"/>
      <c r="OUE37" s="190"/>
      <c r="OUF37" s="190"/>
      <c r="OUG37" s="190"/>
      <c r="OUH37" s="194"/>
      <c r="OUI37" s="190"/>
      <c r="OUJ37" s="189"/>
      <c r="OUK37" s="189"/>
      <c r="OUL37" s="189"/>
      <c r="OUM37" s="189"/>
      <c r="OUN37" s="190"/>
      <c r="OUO37" s="190"/>
      <c r="OUP37" s="190"/>
      <c r="OUQ37" s="190"/>
      <c r="OUR37" s="190"/>
      <c r="OUS37" s="241"/>
      <c r="OUT37" s="806"/>
      <c r="OUU37" s="190"/>
      <c r="OUV37" s="190"/>
      <c r="OUW37" s="190"/>
      <c r="OUX37" s="194"/>
      <c r="OUY37" s="190"/>
      <c r="OUZ37" s="189"/>
      <c r="OVA37" s="189"/>
      <c r="OVB37" s="189"/>
      <c r="OVC37" s="189"/>
      <c r="OVD37" s="190"/>
      <c r="OVE37" s="190"/>
      <c r="OVF37" s="190"/>
      <c r="OVG37" s="190"/>
      <c r="OVH37" s="190"/>
      <c r="OVI37" s="241"/>
      <c r="OVJ37" s="806"/>
      <c r="OVK37" s="190"/>
      <c r="OVL37" s="190"/>
      <c r="OVM37" s="190"/>
      <c r="OVN37" s="194"/>
      <c r="OVO37" s="190"/>
      <c r="OVP37" s="189"/>
      <c r="OVQ37" s="189"/>
      <c r="OVR37" s="189"/>
      <c r="OVS37" s="189"/>
      <c r="OVT37" s="190"/>
      <c r="OVU37" s="190"/>
      <c r="OVV37" s="190"/>
      <c r="OVW37" s="190"/>
      <c r="OVX37" s="190"/>
      <c r="OVY37" s="241"/>
      <c r="OVZ37" s="806"/>
      <c r="OWA37" s="190"/>
      <c r="OWB37" s="190"/>
      <c r="OWC37" s="190"/>
      <c r="OWD37" s="194"/>
      <c r="OWE37" s="190"/>
      <c r="OWF37" s="189"/>
      <c r="OWG37" s="189"/>
      <c r="OWH37" s="189"/>
      <c r="OWI37" s="189"/>
      <c r="OWJ37" s="190"/>
      <c r="OWK37" s="190"/>
      <c r="OWL37" s="190"/>
      <c r="OWM37" s="190"/>
      <c r="OWN37" s="190"/>
      <c r="OWO37" s="241"/>
      <c r="OWP37" s="806"/>
      <c r="OWQ37" s="190"/>
      <c r="OWR37" s="190"/>
      <c r="OWS37" s="190"/>
      <c r="OWT37" s="194"/>
      <c r="OWU37" s="190"/>
      <c r="OWV37" s="189"/>
      <c r="OWW37" s="189"/>
      <c r="OWX37" s="189"/>
      <c r="OWY37" s="189"/>
      <c r="OWZ37" s="190"/>
      <c r="OXA37" s="190"/>
      <c r="OXB37" s="190"/>
      <c r="OXC37" s="190"/>
      <c r="OXD37" s="190"/>
      <c r="OXE37" s="241"/>
      <c r="OXF37" s="806"/>
      <c r="OXG37" s="190"/>
      <c r="OXH37" s="190"/>
      <c r="OXI37" s="190"/>
      <c r="OXJ37" s="194"/>
      <c r="OXK37" s="190"/>
      <c r="OXL37" s="189"/>
      <c r="OXM37" s="189"/>
      <c r="OXN37" s="189"/>
      <c r="OXO37" s="189"/>
      <c r="OXP37" s="190"/>
      <c r="OXQ37" s="190"/>
      <c r="OXR37" s="190"/>
      <c r="OXS37" s="190"/>
      <c r="OXT37" s="190"/>
      <c r="OXU37" s="241"/>
      <c r="OXV37" s="806"/>
      <c r="OXW37" s="190"/>
      <c r="OXX37" s="190"/>
      <c r="OXY37" s="190"/>
      <c r="OXZ37" s="194"/>
      <c r="OYA37" s="190"/>
      <c r="OYB37" s="189"/>
      <c r="OYC37" s="189"/>
      <c r="OYD37" s="189"/>
      <c r="OYE37" s="189"/>
      <c r="OYF37" s="190"/>
      <c r="OYG37" s="190"/>
      <c r="OYH37" s="190"/>
      <c r="OYI37" s="190"/>
      <c r="OYJ37" s="190"/>
      <c r="OYK37" s="241"/>
      <c r="OYL37" s="806"/>
      <c r="OYM37" s="190"/>
      <c r="OYN37" s="190"/>
      <c r="OYO37" s="190"/>
      <c r="OYP37" s="194"/>
      <c r="OYQ37" s="190"/>
      <c r="OYR37" s="189"/>
      <c r="OYS37" s="189"/>
      <c r="OYT37" s="189"/>
      <c r="OYU37" s="189"/>
      <c r="OYV37" s="190"/>
      <c r="OYW37" s="190"/>
      <c r="OYX37" s="190"/>
      <c r="OYY37" s="190"/>
      <c r="OYZ37" s="190"/>
      <c r="OZA37" s="241"/>
      <c r="OZB37" s="806"/>
      <c r="OZC37" s="190"/>
      <c r="OZD37" s="190"/>
      <c r="OZE37" s="190"/>
      <c r="OZF37" s="194"/>
      <c r="OZG37" s="190"/>
      <c r="OZH37" s="189"/>
      <c r="OZI37" s="189"/>
      <c r="OZJ37" s="189"/>
      <c r="OZK37" s="189"/>
      <c r="OZL37" s="190"/>
      <c r="OZM37" s="190"/>
      <c r="OZN37" s="190"/>
      <c r="OZO37" s="190"/>
      <c r="OZP37" s="190"/>
      <c r="OZQ37" s="241"/>
      <c r="OZR37" s="806"/>
      <c r="OZS37" s="190"/>
      <c r="OZT37" s="190"/>
      <c r="OZU37" s="190"/>
      <c r="OZV37" s="194"/>
      <c r="OZW37" s="190"/>
      <c r="OZX37" s="189"/>
      <c r="OZY37" s="189"/>
      <c r="OZZ37" s="189"/>
      <c r="PAA37" s="189"/>
      <c r="PAB37" s="190"/>
      <c r="PAC37" s="190"/>
      <c r="PAD37" s="190"/>
      <c r="PAE37" s="190"/>
      <c r="PAF37" s="190"/>
      <c r="PAG37" s="241"/>
      <c r="PAH37" s="806"/>
      <c r="PAI37" s="190"/>
      <c r="PAJ37" s="190"/>
      <c r="PAK37" s="190"/>
      <c r="PAL37" s="194"/>
      <c r="PAM37" s="190"/>
      <c r="PAN37" s="189"/>
      <c r="PAO37" s="189"/>
      <c r="PAP37" s="189"/>
      <c r="PAQ37" s="189"/>
      <c r="PAR37" s="190"/>
      <c r="PAS37" s="190"/>
      <c r="PAT37" s="190"/>
      <c r="PAU37" s="190"/>
      <c r="PAV37" s="190"/>
      <c r="PAW37" s="241"/>
      <c r="PAX37" s="806"/>
      <c r="PAY37" s="190"/>
      <c r="PAZ37" s="190"/>
      <c r="PBA37" s="190"/>
      <c r="PBB37" s="194"/>
      <c r="PBC37" s="190"/>
      <c r="PBD37" s="189"/>
      <c r="PBE37" s="189"/>
      <c r="PBF37" s="189"/>
      <c r="PBG37" s="189"/>
      <c r="PBH37" s="190"/>
      <c r="PBI37" s="190"/>
      <c r="PBJ37" s="190"/>
      <c r="PBK37" s="190"/>
      <c r="PBL37" s="190"/>
      <c r="PBM37" s="241"/>
      <c r="PBN37" s="806"/>
      <c r="PBO37" s="190"/>
      <c r="PBP37" s="190"/>
      <c r="PBQ37" s="190"/>
      <c r="PBR37" s="194"/>
      <c r="PBS37" s="190"/>
      <c r="PBT37" s="189"/>
      <c r="PBU37" s="189"/>
      <c r="PBV37" s="189"/>
      <c r="PBW37" s="189"/>
      <c r="PBX37" s="190"/>
      <c r="PBY37" s="190"/>
      <c r="PBZ37" s="190"/>
      <c r="PCA37" s="190"/>
      <c r="PCB37" s="190"/>
      <c r="PCC37" s="241"/>
      <c r="PCD37" s="806"/>
      <c r="PCE37" s="190"/>
      <c r="PCF37" s="190"/>
      <c r="PCG37" s="190"/>
      <c r="PCH37" s="194"/>
      <c r="PCI37" s="190"/>
      <c r="PCJ37" s="189"/>
      <c r="PCK37" s="189"/>
      <c r="PCL37" s="189"/>
      <c r="PCM37" s="189"/>
      <c r="PCN37" s="190"/>
      <c r="PCO37" s="190"/>
      <c r="PCP37" s="190"/>
      <c r="PCQ37" s="190"/>
      <c r="PCR37" s="190"/>
      <c r="PCS37" s="241"/>
      <c r="PCT37" s="806"/>
      <c r="PCU37" s="190"/>
      <c r="PCV37" s="190"/>
      <c r="PCW37" s="190"/>
      <c r="PCX37" s="194"/>
      <c r="PCY37" s="190"/>
      <c r="PCZ37" s="189"/>
      <c r="PDA37" s="189"/>
      <c r="PDB37" s="189"/>
      <c r="PDC37" s="189"/>
      <c r="PDD37" s="190"/>
      <c r="PDE37" s="190"/>
      <c r="PDF37" s="190"/>
      <c r="PDG37" s="190"/>
      <c r="PDH37" s="190"/>
      <c r="PDI37" s="241"/>
      <c r="PDJ37" s="806"/>
      <c r="PDK37" s="190"/>
      <c r="PDL37" s="190"/>
      <c r="PDM37" s="190"/>
      <c r="PDN37" s="194"/>
      <c r="PDO37" s="190"/>
      <c r="PDP37" s="189"/>
      <c r="PDQ37" s="189"/>
      <c r="PDR37" s="189"/>
      <c r="PDS37" s="189"/>
      <c r="PDT37" s="190"/>
      <c r="PDU37" s="190"/>
      <c r="PDV37" s="190"/>
      <c r="PDW37" s="190"/>
      <c r="PDX37" s="190"/>
      <c r="PDY37" s="241"/>
      <c r="PDZ37" s="806"/>
      <c r="PEA37" s="190"/>
      <c r="PEB37" s="190"/>
      <c r="PEC37" s="190"/>
      <c r="PED37" s="194"/>
      <c r="PEE37" s="190"/>
      <c r="PEF37" s="189"/>
      <c r="PEG37" s="189"/>
      <c r="PEH37" s="189"/>
      <c r="PEI37" s="189"/>
      <c r="PEJ37" s="190"/>
      <c r="PEK37" s="190"/>
      <c r="PEL37" s="190"/>
      <c r="PEM37" s="190"/>
      <c r="PEN37" s="190"/>
      <c r="PEO37" s="241"/>
      <c r="PEP37" s="806"/>
      <c r="PEQ37" s="190"/>
      <c r="PER37" s="190"/>
      <c r="PES37" s="190"/>
      <c r="PET37" s="194"/>
      <c r="PEU37" s="190"/>
      <c r="PEV37" s="189"/>
      <c r="PEW37" s="189"/>
      <c r="PEX37" s="189"/>
      <c r="PEY37" s="189"/>
      <c r="PEZ37" s="190"/>
      <c r="PFA37" s="190"/>
      <c r="PFB37" s="190"/>
      <c r="PFC37" s="190"/>
      <c r="PFD37" s="190"/>
      <c r="PFE37" s="241"/>
      <c r="PFF37" s="806"/>
      <c r="PFG37" s="190"/>
      <c r="PFH37" s="190"/>
      <c r="PFI37" s="190"/>
      <c r="PFJ37" s="194"/>
      <c r="PFK37" s="190"/>
      <c r="PFL37" s="189"/>
      <c r="PFM37" s="189"/>
      <c r="PFN37" s="189"/>
      <c r="PFO37" s="189"/>
      <c r="PFP37" s="190"/>
      <c r="PFQ37" s="190"/>
      <c r="PFR37" s="190"/>
      <c r="PFS37" s="190"/>
      <c r="PFT37" s="190"/>
      <c r="PFU37" s="241"/>
      <c r="PFV37" s="806"/>
      <c r="PFW37" s="190"/>
      <c r="PFX37" s="190"/>
      <c r="PFY37" s="190"/>
      <c r="PFZ37" s="194"/>
      <c r="PGA37" s="190"/>
      <c r="PGB37" s="189"/>
      <c r="PGC37" s="189"/>
      <c r="PGD37" s="189"/>
      <c r="PGE37" s="189"/>
      <c r="PGF37" s="190"/>
      <c r="PGG37" s="190"/>
      <c r="PGH37" s="190"/>
      <c r="PGI37" s="190"/>
      <c r="PGJ37" s="190"/>
      <c r="PGK37" s="241"/>
      <c r="PGL37" s="806"/>
      <c r="PGM37" s="190"/>
      <c r="PGN37" s="190"/>
      <c r="PGO37" s="190"/>
      <c r="PGP37" s="194"/>
      <c r="PGQ37" s="190"/>
      <c r="PGR37" s="189"/>
      <c r="PGS37" s="189"/>
      <c r="PGT37" s="189"/>
      <c r="PGU37" s="189"/>
      <c r="PGV37" s="190"/>
      <c r="PGW37" s="190"/>
      <c r="PGX37" s="190"/>
      <c r="PGY37" s="190"/>
      <c r="PGZ37" s="190"/>
      <c r="PHA37" s="241"/>
      <c r="PHB37" s="806"/>
      <c r="PHC37" s="190"/>
      <c r="PHD37" s="190"/>
      <c r="PHE37" s="190"/>
      <c r="PHF37" s="194"/>
      <c r="PHG37" s="190"/>
      <c r="PHH37" s="189"/>
      <c r="PHI37" s="189"/>
      <c r="PHJ37" s="189"/>
      <c r="PHK37" s="189"/>
      <c r="PHL37" s="190"/>
      <c r="PHM37" s="190"/>
      <c r="PHN37" s="190"/>
      <c r="PHO37" s="190"/>
      <c r="PHP37" s="190"/>
      <c r="PHQ37" s="241"/>
      <c r="PHR37" s="806"/>
      <c r="PHS37" s="190"/>
      <c r="PHT37" s="190"/>
      <c r="PHU37" s="190"/>
      <c r="PHV37" s="194"/>
      <c r="PHW37" s="190"/>
      <c r="PHX37" s="189"/>
      <c r="PHY37" s="189"/>
      <c r="PHZ37" s="189"/>
      <c r="PIA37" s="189"/>
      <c r="PIB37" s="190"/>
      <c r="PIC37" s="190"/>
      <c r="PID37" s="190"/>
      <c r="PIE37" s="190"/>
      <c r="PIF37" s="190"/>
      <c r="PIG37" s="241"/>
      <c r="PIH37" s="806"/>
      <c r="PII37" s="190"/>
      <c r="PIJ37" s="190"/>
      <c r="PIK37" s="190"/>
      <c r="PIL37" s="194"/>
      <c r="PIM37" s="190"/>
      <c r="PIN37" s="189"/>
      <c r="PIO37" s="189"/>
      <c r="PIP37" s="189"/>
      <c r="PIQ37" s="189"/>
      <c r="PIR37" s="190"/>
      <c r="PIS37" s="190"/>
      <c r="PIT37" s="190"/>
      <c r="PIU37" s="190"/>
      <c r="PIV37" s="190"/>
      <c r="PIW37" s="241"/>
      <c r="PIX37" s="806"/>
      <c r="PIY37" s="190"/>
      <c r="PIZ37" s="190"/>
      <c r="PJA37" s="190"/>
      <c r="PJB37" s="194"/>
      <c r="PJC37" s="190"/>
      <c r="PJD37" s="189"/>
      <c r="PJE37" s="189"/>
      <c r="PJF37" s="189"/>
      <c r="PJG37" s="189"/>
      <c r="PJH37" s="190"/>
      <c r="PJI37" s="190"/>
      <c r="PJJ37" s="190"/>
      <c r="PJK37" s="190"/>
      <c r="PJL37" s="190"/>
      <c r="PJM37" s="241"/>
      <c r="PJN37" s="806"/>
      <c r="PJO37" s="190"/>
      <c r="PJP37" s="190"/>
      <c r="PJQ37" s="190"/>
      <c r="PJR37" s="194"/>
      <c r="PJS37" s="190"/>
      <c r="PJT37" s="189"/>
      <c r="PJU37" s="189"/>
      <c r="PJV37" s="189"/>
      <c r="PJW37" s="189"/>
      <c r="PJX37" s="190"/>
      <c r="PJY37" s="190"/>
      <c r="PJZ37" s="190"/>
      <c r="PKA37" s="190"/>
      <c r="PKB37" s="190"/>
      <c r="PKC37" s="241"/>
      <c r="PKD37" s="806"/>
      <c r="PKE37" s="190"/>
      <c r="PKF37" s="190"/>
      <c r="PKG37" s="190"/>
      <c r="PKH37" s="194"/>
      <c r="PKI37" s="190"/>
      <c r="PKJ37" s="189"/>
      <c r="PKK37" s="189"/>
      <c r="PKL37" s="189"/>
      <c r="PKM37" s="189"/>
      <c r="PKN37" s="190"/>
      <c r="PKO37" s="190"/>
      <c r="PKP37" s="190"/>
      <c r="PKQ37" s="190"/>
      <c r="PKR37" s="190"/>
      <c r="PKS37" s="241"/>
      <c r="PKT37" s="806"/>
      <c r="PKU37" s="190"/>
      <c r="PKV37" s="190"/>
      <c r="PKW37" s="190"/>
      <c r="PKX37" s="194"/>
      <c r="PKY37" s="190"/>
      <c r="PKZ37" s="189"/>
      <c r="PLA37" s="189"/>
      <c r="PLB37" s="189"/>
      <c r="PLC37" s="189"/>
      <c r="PLD37" s="190"/>
      <c r="PLE37" s="190"/>
      <c r="PLF37" s="190"/>
      <c r="PLG37" s="190"/>
      <c r="PLH37" s="190"/>
      <c r="PLI37" s="241"/>
      <c r="PLJ37" s="806"/>
      <c r="PLK37" s="190"/>
      <c r="PLL37" s="190"/>
      <c r="PLM37" s="190"/>
      <c r="PLN37" s="194"/>
      <c r="PLO37" s="190"/>
      <c r="PLP37" s="189"/>
      <c r="PLQ37" s="189"/>
      <c r="PLR37" s="189"/>
      <c r="PLS37" s="189"/>
      <c r="PLT37" s="190"/>
      <c r="PLU37" s="190"/>
      <c r="PLV37" s="190"/>
      <c r="PLW37" s="190"/>
      <c r="PLX37" s="190"/>
      <c r="PLY37" s="241"/>
      <c r="PLZ37" s="806"/>
      <c r="PMA37" s="190"/>
      <c r="PMB37" s="190"/>
      <c r="PMC37" s="190"/>
      <c r="PMD37" s="194"/>
      <c r="PME37" s="190"/>
      <c r="PMF37" s="189"/>
      <c r="PMG37" s="189"/>
      <c r="PMH37" s="189"/>
      <c r="PMI37" s="189"/>
      <c r="PMJ37" s="190"/>
      <c r="PMK37" s="190"/>
      <c r="PML37" s="190"/>
      <c r="PMM37" s="190"/>
      <c r="PMN37" s="190"/>
      <c r="PMO37" s="241"/>
      <c r="PMP37" s="806"/>
      <c r="PMQ37" s="190"/>
      <c r="PMR37" s="190"/>
      <c r="PMS37" s="190"/>
      <c r="PMT37" s="194"/>
      <c r="PMU37" s="190"/>
      <c r="PMV37" s="189"/>
      <c r="PMW37" s="189"/>
      <c r="PMX37" s="189"/>
      <c r="PMY37" s="189"/>
      <c r="PMZ37" s="190"/>
      <c r="PNA37" s="190"/>
      <c r="PNB37" s="190"/>
      <c r="PNC37" s="190"/>
      <c r="PND37" s="190"/>
      <c r="PNE37" s="241"/>
      <c r="PNF37" s="806"/>
      <c r="PNG37" s="190"/>
      <c r="PNH37" s="190"/>
      <c r="PNI37" s="190"/>
      <c r="PNJ37" s="194"/>
      <c r="PNK37" s="190"/>
      <c r="PNL37" s="189"/>
      <c r="PNM37" s="189"/>
      <c r="PNN37" s="189"/>
      <c r="PNO37" s="189"/>
      <c r="PNP37" s="190"/>
      <c r="PNQ37" s="190"/>
      <c r="PNR37" s="190"/>
      <c r="PNS37" s="190"/>
      <c r="PNT37" s="190"/>
      <c r="PNU37" s="241"/>
      <c r="PNV37" s="806"/>
      <c r="PNW37" s="190"/>
      <c r="PNX37" s="190"/>
      <c r="PNY37" s="190"/>
      <c r="PNZ37" s="194"/>
      <c r="POA37" s="190"/>
      <c r="POB37" s="189"/>
      <c r="POC37" s="189"/>
      <c r="POD37" s="189"/>
      <c r="POE37" s="189"/>
      <c r="POF37" s="190"/>
      <c r="POG37" s="190"/>
      <c r="POH37" s="190"/>
      <c r="POI37" s="190"/>
      <c r="POJ37" s="190"/>
      <c r="POK37" s="241"/>
      <c r="POL37" s="806"/>
      <c r="POM37" s="190"/>
      <c r="PON37" s="190"/>
      <c r="POO37" s="190"/>
      <c r="POP37" s="194"/>
      <c r="POQ37" s="190"/>
      <c r="POR37" s="189"/>
      <c r="POS37" s="189"/>
      <c r="POT37" s="189"/>
      <c r="POU37" s="189"/>
      <c r="POV37" s="190"/>
      <c r="POW37" s="190"/>
      <c r="POX37" s="190"/>
      <c r="POY37" s="190"/>
      <c r="POZ37" s="190"/>
      <c r="PPA37" s="241"/>
      <c r="PPB37" s="806"/>
      <c r="PPC37" s="190"/>
      <c r="PPD37" s="190"/>
      <c r="PPE37" s="190"/>
      <c r="PPF37" s="194"/>
      <c r="PPG37" s="190"/>
      <c r="PPH37" s="189"/>
      <c r="PPI37" s="189"/>
      <c r="PPJ37" s="189"/>
      <c r="PPK37" s="189"/>
      <c r="PPL37" s="190"/>
      <c r="PPM37" s="190"/>
      <c r="PPN37" s="190"/>
      <c r="PPO37" s="190"/>
      <c r="PPP37" s="190"/>
      <c r="PPQ37" s="241"/>
      <c r="PPR37" s="806"/>
      <c r="PPS37" s="190"/>
      <c r="PPT37" s="190"/>
      <c r="PPU37" s="190"/>
      <c r="PPV37" s="194"/>
      <c r="PPW37" s="190"/>
      <c r="PPX37" s="189"/>
      <c r="PPY37" s="189"/>
      <c r="PPZ37" s="189"/>
      <c r="PQA37" s="189"/>
      <c r="PQB37" s="190"/>
      <c r="PQC37" s="190"/>
      <c r="PQD37" s="190"/>
      <c r="PQE37" s="190"/>
      <c r="PQF37" s="190"/>
      <c r="PQG37" s="241"/>
      <c r="PQH37" s="806"/>
      <c r="PQI37" s="190"/>
      <c r="PQJ37" s="190"/>
      <c r="PQK37" s="190"/>
      <c r="PQL37" s="194"/>
      <c r="PQM37" s="190"/>
      <c r="PQN37" s="189"/>
      <c r="PQO37" s="189"/>
      <c r="PQP37" s="189"/>
      <c r="PQQ37" s="189"/>
      <c r="PQR37" s="190"/>
      <c r="PQS37" s="190"/>
      <c r="PQT37" s="190"/>
      <c r="PQU37" s="190"/>
      <c r="PQV37" s="190"/>
      <c r="PQW37" s="241"/>
      <c r="PQX37" s="806"/>
      <c r="PQY37" s="190"/>
      <c r="PQZ37" s="190"/>
      <c r="PRA37" s="190"/>
      <c r="PRB37" s="194"/>
      <c r="PRC37" s="190"/>
      <c r="PRD37" s="189"/>
      <c r="PRE37" s="189"/>
      <c r="PRF37" s="189"/>
      <c r="PRG37" s="189"/>
      <c r="PRH37" s="190"/>
      <c r="PRI37" s="190"/>
      <c r="PRJ37" s="190"/>
      <c r="PRK37" s="190"/>
      <c r="PRL37" s="190"/>
      <c r="PRM37" s="241"/>
      <c r="PRN37" s="806"/>
      <c r="PRO37" s="190"/>
      <c r="PRP37" s="190"/>
      <c r="PRQ37" s="190"/>
      <c r="PRR37" s="194"/>
      <c r="PRS37" s="190"/>
      <c r="PRT37" s="189"/>
      <c r="PRU37" s="189"/>
      <c r="PRV37" s="189"/>
      <c r="PRW37" s="189"/>
      <c r="PRX37" s="190"/>
      <c r="PRY37" s="190"/>
      <c r="PRZ37" s="190"/>
      <c r="PSA37" s="190"/>
      <c r="PSB37" s="190"/>
      <c r="PSC37" s="241"/>
      <c r="PSD37" s="806"/>
      <c r="PSE37" s="190"/>
      <c r="PSF37" s="190"/>
      <c r="PSG37" s="190"/>
      <c r="PSH37" s="194"/>
      <c r="PSI37" s="190"/>
      <c r="PSJ37" s="189"/>
      <c r="PSK37" s="189"/>
      <c r="PSL37" s="189"/>
      <c r="PSM37" s="189"/>
      <c r="PSN37" s="190"/>
      <c r="PSO37" s="190"/>
      <c r="PSP37" s="190"/>
      <c r="PSQ37" s="190"/>
      <c r="PSR37" s="190"/>
      <c r="PSS37" s="241"/>
      <c r="PST37" s="806"/>
      <c r="PSU37" s="190"/>
      <c r="PSV37" s="190"/>
      <c r="PSW37" s="190"/>
      <c r="PSX37" s="194"/>
      <c r="PSY37" s="190"/>
      <c r="PSZ37" s="189"/>
      <c r="PTA37" s="189"/>
      <c r="PTB37" s="189"/>
      <c r="PTC37" s="189"/>
      <c r="PTD37" s="190"/>
      <c r="PTE37" s="190"/>
      <c r="PTF37" s="190"/>
      <c r="PTG37" s="190"/>
      <c r="PTH37" s="190"/>
      <c r="PTI37" s="241"/>
      <c r="PTJ37" s="806"/>
      <c r="PTK37" s="190"/>
      <c r="PTL37" s="190"/>
      <c r="PTM37" s="190"/>
      <c r="PTN37" s="194"/>
      <c r="PTO37" s="190"/>
      <c r="PTP37" s="189"/>
      <c r="PTQ37" s="189"/>
      <c r="PTR37" s="189"/>
      <c r="PTS37" s="189"/>
      <c r="PTT37" s="190"/>
      <c r="PTU37" s="190"/>
      <c r="PTV37" s="190"/>
      <c r="PTW37" s="190"/>
      <c r="PTX37" s="190"/>
      <c r="PTY37" s="241"/>
      <c r="PTZ37" s="806"/>
      <c r="PUA37" s="190"/>
      <c r="PUB37" s="190"/>
      <c r="PUC37" s="190"/>
      <c r="PUD37" s="194"/>
      <c r="PUE37" s="190"/>
      <c r="PUF37" s="189"/>
      <c r="PUG37" s="189"/>
      <c r="PUH37" s="189"/>
      <c r="PUI37" s="189"/>
      <c r="PUJ37" s="190"/>
      <c r="PUK37" s="190"/>
      <c r="PUL37" s="190"/>
      <c r="PUM37" s="190"/>
      <c r="PUN37" s="190"/>
      <c r="PUO37" s="241"/>
      <c r="PUP37" s="806"/>
      <c r="PUQ37" s="190"/>
      <c r="PUR37" s="190"/>
      <c r="PUS37" s="190"/>
      <c r="PUT37" s="194"/>
      <c r="PUU37" s="190"/>
      <c r="PUV37" s="189"/>
      <c r="PUW37" s="189"/>
      <c r="PUX37" s="189"/>
      <c r="PUY37" s="189"/>
      <c r="PUZ37" s="190"/>
      <c r="PVA37" s="190"/>
      <c r="PVB37" s="190"/>
      <c r="PVC37" s="190"/>
      <c r="PVD37" s="190"/>
      <c r="PVE37" s="241"/>
      <c r="PVF37" s="806"/>
      <c r="PVG37" s="190"/>
      <c r="PVH37" s="190"/>
      <c r="PVI37" s="190"/>
      <c r="PVJ37" s="194"/>
      <c r="PVK37" s="190"/>
      <c r="PVL37" s="189"/>
      <c r="PVM37" s="189"/>
      <c r="PVN37" s="189"/>
      <c r="PVO37" s="189"/>
      <c r="PVP37" s="190"/>
      <c r="PVQ37" s="190"/>
      <c r="PVR37" s="190"/>
      <c r="PVS37" s="190"/>
      <c r="PVT37" s="190"/>
      <c r="PVU37" s="241"/>
      <c r="PVV37" s="806"/>
      <c r="PVW37" s="190"/>
      <c r="PVX37" s="190"/>
      <c r="PVY37" s="190"/>
      <c r="PVZ37" s="194"/>
      <c r="PWA37" s="190"/>
      <c r="PWB37" s="189"/>
      <c r="PWC37" s="189"/>
      <c r="PWD37" s="189"/>
      <c r="PWE37" s="189"/>
      <c r="PWF37" s="190"/>
      <c r="PWG37" s="190"/>
      <c r="PWH37" s="190"/>
      <c r="PWI37" s="190"/>
      <c r="PWJ37" s="190"/>
      <c r="PWK37" s="241"/>
      <c r="PWL37" s="806"/>
      <c r="PWM37" s="190"/>
      <c r="PWN37" s="190"/>
      <c r="PWO37" s="190"/>
      <c r="PWP37" s="194"/>
      <c r="PWQ37" s="190"/>
      <c r="PWR37" s="189"/>
      <c r="PWS37" s="189"/>
      <c r="PWT37" s="189"/>
      <c r="PWU37" s="189"/>
      <c r="PWV37" s="190"/>
      <c r="PWW37" s="190"/>
      <c r="PWX37" s="190"/>
      <c r="PWY37" s="190"/>
      <c r="PWZ37" s="190"/>
      <c r="PXA37" s="241"/>
      <c r="PXB37" s="806"/>
      <c r="PXC37" s="190"/>
      <c r="PXD37" s="190"/>
      <c r="PXE37" s="190"/>
      <c r="PXF37" s="194"/>
      <c r="PXG37" s="190"/>
      <c r="PXH37" s="189"/>
      <c r="PXI37" s="189"/>
      <c r="PXJ37" s="189"/>
      <c r="PXK37" s="189"/>
      <c r="PXL37" s="190"/>
      <c r="PXM37" s="190"/>
      <c r="PXN37" s="190"/>
      <c r="PXO37" s="190"/>
      <c r="PXP37" s="190"/>
      <c r="PXQ37" s="241"/>
      <c r="PXR37" s="806"/>
      <c r="PXS37" s="190"/>
      <c r="PXT37" s="190"/>
      <c r="PXU37" s="190"/>
      <c r="PXV37" s="194"/>
      <c r="PXW37" s="190"/>
      <c r="PXX37" s="189"/>
      <c r="PXY37" s="189"/>
      <c r="PXZ37" s="189"/>
      <c r="PYA37" s="189"/>
      <c r="PYB37" s="190"/>
      <c r="PYC37" s="190"/>
      <c r="PYD37" s="190"/>
      <c r="PYE37" s="190"/>
      <c r="PYF37" s="190"/>
      <c r="PYG37" s="241"/>
      <c r="PYH37" s="806"/>
      <c r="PYI37" s="190"/>
      <c r="PYJ37" s="190"/>
      <c r="PYK37" s="190"/>
      <c r="PYL37" s="194"/>
      <c r="PYM37" s="190"/>
      <c r="PYN37" s="189"/>
      <c r="PYO37" s="189"/>
      <c r="PYP37" s="189"/>
      <c r="PYQ37" s="189"/>
      <c r="PYR37" s="190"/>
      <c r="PYS37" s="190"/>
      <c r="PYT37" s="190"/>
      <c r="PYU37" s="190"/>
      <c r="PYV37" s="190"/>
      <c r="PYW37" s="241"/>
      <c r="PYX37" s="806"/>
      <c r="PYY37" s="190"/>
      <c r="PYZ37" s="190"/>
      <c r="PZA37" s="190"/>
      <c r="PZB37" s="194"/>
      <c r="PZC37" s="190"/>
      <c r="PZD37" s="189"/>
      <c r="PZE37" s="189"/>
      <c r="PZF37" s="189"/>
      <c r="PZG37" s="189"/>
      <c r="PZH37" s="190"/>
      <c r="PZI37" s="190"/>
      <c r="PZJ37" s="190"/>
      <c r="PZK37" s="190"/>
      <c r="PZL37" s="190"/>
      <c r="PZM37" s="241"/>
      <c r="PZN37" s="806"/>
      <c r="PZO37" s="190"/>
      <c r="PZP37" s="190"/>
      <c r="PZQ37" s="190"/>
      <c r="PZR37" s="194"/>
      <c r="PZS37" s="190"/>
      <c r="PZT37" s="189"/>
      <c r="PZU37" s="189"/>
      <c r="PZV37" s="189"/>
      <c r="PZW37" s="189"/>
      <c r="PZX37" s="190"/>
      <c r="PZY37" s="190"/>
      <c r="PZZ37" s="190"/>
      <c r="QAA37" s="190"/>
      <c r="QAB37" s="190"/>
      <c r="QAC37" s="241"/>
      <c r="QAD37" s="806"/>
      <c r="QAE37" s="190"/>
      <c r="QAF37" s="190"/>
      <c r="QAG37" s="190"/>
      <c r="QAH37" s="194"/>
      <c r="QAI37" s="190"/>
      <c r="QAJ37" s="189"/>
      <c r="QAK37" s="189"/>
      <c r="QAL37" s="189"/>
      <c r="QAM37" s="189"/>
      <c r="QAN37" s="190"/>
      <c r="QAO37" s="190"/>
      <c r="QAP37" s="190"/>
      <c r="QAQ37" s="190"/>
      <c r="QAR37" s="190"/>
      <c r="QAS37" s="241"/>
      <c r="QAT37" s="806"/>
      <c r="QAU37" s="190"/>
      <c r="QAV37" s="190"/>
      <c r="QAW37" s="190"/>
      <c r="QAX37" s="194"/>
      <c r="QAY37" s="190"/>
      <c r="QAZ37" s="189"/>
      <c r="QBA37" s="189"/>
      <c r="QBB37" s="189"/>
      <c r="QBC37" s="189"/>
      <c r="QBD37" s="190"/>
      <c r="QBE37" s="190"/>
      <c r="QBF37" s="190"/>
      <c r="QBG37" s="190"/>
      <c r="QBH37" s="190"/>
      <c r="QBI37" s="241"/>
      <c r="QBJ37" s="806"/>
      <c r="QBK37" s="190"/>
      <c r="QBL37" s="190"/>
      <c r="QBM37" s="190"/>
      <c r="QBN37" s="194"/>
      <c r="QBO37" s="190"/>
      <c r="QBP37" s="189"/>
      <c r="QBQ37" s="189"/>
      <c r="QBR37" s="189"/>
      <c r="QBS37" s="189"/>
      <c r="QBT37" s="190"/>
      <c r="QBU37" s="190"/>
      <c r="QBV37" s="190"/>
      <c r="QBW37" s="190"/>
      <c r="QBX37" s="190"/>
      <c r="QBY37" s="241"/>
      <c r="QBZ37" s="806"/>
      <c r="QCA37" s="190"/>
      <c r="QCB37" s="190"/>
      <c r="QCC37" s="190"/>
      <c r="QCD37" s="194"/>
      <c r="QCE37" s="190"/>
      <c r="QCF37" s="189"/>
      <c r="QCG37" s="189"/>
      <c r="QCH37" s="189"/>
      <c r="QCI37" s="189"/>
      <c r="QCJ37" s="190"/>
      <c r="QCK37" s="190"/>
      <c r="QCL37" s="190"/>
      <c r="QCM37" s="190"/>
      <c r="QCN37" s="190"/>
      <c r="QCO37" s="241"/>
      <c r="QCP37" s="806"/>
      <c r="QCQ37" s="190"/>
      <c r="QCR37" s="190"/>
      <c r="QCS37" s="190"/>
      <c r="QCT37" s="194"/>
      <c r="QCU37" s="190"/>
      <c r="QCV37" s="189"/>
      <c r="QCW37" s="189"/>
      <c r="QCX37" s="189"/>
      <c r="QCY37" s="189"/>
      <c r="QCZ37" s="190"/>
      <c r="QDA37" s="190"/>
      <c r="QDB37" s="190"/>
      <c r="QDC37" s="190"/>
      <c r="QDD37" s="190"/>
      <c r="QDE37" s="241"/>
      <c r="QDF37" s="806"/>
      <c r="QDG37" s="190"/>
      <c r="QDH37" s="190"/>
      <c r="QDI37" s="190"/>
      <c r="QDJ37" s="194"/>
      <c r="QDK37" s="190"/>
      <c r="QDL37" s="189"/>
      <c r="QDM37" s="189"/>
      <c r="QDN37" s="189"/>
      <c r="QDO37" s="189"/>
      <c r="QDP37" s="190"/>
      <c r="QDQ37" s="190"/>
      <c r="QDR37" s="190"/>
      <c r="QDS37" s="190"/>
      <c r="QDT37" s="190"/>
      <c r="QDU37" s="241"/>
      <c r="QDV37" s="806"/>
      <c r="QDW37" s="190"/>
      <c r="QDX37" s="190"/>
      <c r="QDY37" s="190"/>
      <c r="QDZ37" s="194"/>
      <c r="QEA37" s="190"/>
      <c r="QEB37" s="189"/>
      <c r="QEC37" s="189"/>
      <c r="QED37" s="189"/>
      <c r="QEE37" s="189"/>
      <c r="QEF37" s="190"/>
      <c r="QEG37" s="190"/>
      <c r="QEH37" s="190"/>
      <c r="QEI37" s="190"/>
      <c r="QEJ37" s="190"/>
      <c r="QEK37" s="241"/>
      <c r="QEL37" s="806"/>
      <c r="QEM37" s="190"/>
      <c r="QEN37" s="190"/>
      <c r="QEO37" s="190"/>
      <c r="QEP37" s="194"/>
      <c r="QEQ37" s="190"/>
      <c r="QER37" s="189"/>
      <c r="QES37" s="189"/>
      <c r="QET37" s="189"/>
      <c r="QEU37" s="189"/>
      <c r="QEV37" s="190"/>
      <c r="QEW37" s="190"/>
      <c r="QEX37" s="190"/>
      <c r="QEY37" s="190"/>
      <c r="QEZ37" s="190"/>
      <c r="QFA37" s="241"/>
      <c r="QFB37" s="806"/>
      <c r="QFC37" s="190"/>
      <c r="QFD37" s="190"/>
      <c r="QFE37" s="190"/>
      <c r="QFF37" s="194"/>
      <c r="QFG37" s="190"/>
      <c r="QFH37" s="189"/>
      <c r="QFI37" s="189"/>
      <c r="QFJ37" s="189"/>
      <c r="QFK37" s="189"/>
      <c r="QFL37" s="190"/>
      <c r="QFM37" s="190"/>
      <c r="QFN37" s="190"/>
      <c r="QFO37" s="190"/>
      <c r="QFP37" s="190"/>
      <c r="QFQ37" s="241"/>
      <c r="QFR37" s="806"/>
      <c r="QFS37" s="190"/>
      <c r="QFT37" s="190"/>
      <c r="QFU37" s="190"/>
      <c r="QFV37" s="194"/>
      <c r="QFW37" s="190"/>
      <c r="QFX37" s="189"/>
      <c r="QFY37" s="189"/>
      <c r="QFZ37" s="189"/>
      <c r="QGA37" s="189"/>
      <c r="QGB37" s="190"/>
      <c r="QGC37" s="190"/>
      <c r="QGD37" s="190"/>
      <c r="QGE37" s="190"/>
      <c r="QGF37" s="190"/>
      <c r="QGG37" s="241"/>
      <c r="QGH37" s="806"/>
      <c r="QGI37" s="190"/>
      <c r="QGJ37" s="190"/>
      <c r="QGK37" s="190"/>
      <c r="QGL37" s="194"/>
      <c r="QGM37" s="190"/>
      <c r="QGN37" s="189"/>
      <c r="QGO37" s="189"/>
      <c r="QGP37" s="189"/>
      <c r="QGQ37" s="189"/>
      <c r="QGR37" s="190"/>
      <c r="QGS37" s="190"/>
      <c r="QGT37" s="190"/>
      <c r="QGU37" s="190"/>
      <c r="QGV37" s="190"/>
      <c r="QGW37" s="241"/>
      <c r="QGX37" s="806"/>
      <c r="QGY37" s="190"/>
      <c r="QGZ37" s="190"/>
      <c r="QHA37" s="190"/>
      <c r="QHB37" s="194"/>
      <c r="QHC37" s="190"/>
      <c r="QHD37" s="189"/>
      <c r="QHE37" s="189"/>
      <c r="QHF37" s="189"/>
      <c r="QHG37" s="189"/>
      <c r="QHH37" s="190"/>
      <c r="QHI37" s="190"/>
      <c r="QHJ37" s="190"/>
      <c r="QHK37" s="190"/>
      <c r="QHL37" s="190"/>
      <c r="QHM37" s="241"/>
      <c r="QHN37" s="806"/>
      <c r="QHO37" s="190"/>
      <c r="QHP37" s="190"/>
      <c r="QHQ37" s="190"/>
      <c r="QHR37" s="194"/>
      <c r="QHS37" s="190"/>
      <c r="QHT37" s="189"/>
      <c r="QHU37" s="189"/>
      <c r="QHV37" s="189"/>
      <c r="QHW37" s="189"/>
      <c r="QHX37" s="190"/>
      <c r="QHY37" s="190"/>
      <c r="QHZ37" s="190"/>
      <c r="QIA37" s="190"/>
      <c r="QIB37" s="190"/>
      <c r="QIC37" s="241"/>
      <c r="QID37" s="806"/>
      <c r="QIE37" s="190"/>
      <c r="QIF37" s="190"/>
      <c r="QIG37" s="190"/>
      <c r="QIH37" s="194"/>
      <c r="QII37" s="190"/>
      <c r="QIJ37" s="189"/>
      <c r="QIK37" s="189"/>
      <c r="QIL37" s="189"/>
      <c r="QIM37" s="189"/>
      <c r="QIN37" s="190"/>
      <c r="QIO37" s="190"/>
      <c r="QIP37" s="190"/>
      <c r="QIQ37" s="190"/>
      <c r="QIR37" s="190"/>
      <c r="QIS37" s="241"/>
      <c r="QIT37" s="806"/>
      <c r="QIU37" s="190"/>
      <c r="QIV37" s="190"/>
      <c r="QIW37" s="190"/>
      <c r="QIX37" s="194"/>
      <c r="QIY37" s="190"/>
      <c r="QIZ37" s="189"/>
      <c r="QJA37" s="189"/>
      <c r="QJB37" s="189"/>
      <c r="QJC37" s="189"/>
      <c r="QJD37" s="190"/>
      <c r="QJE37" s="190"/>
      <c r="QJF37" s="190"/>
      <c r="QJG37" s="190"/>
      <c r="QJH37" s="190"/>
      <c r="QJI37" s="241"/>
      <c r="QJJ37" s="806"/>
      <c r="QJK37" s="190"/>
      <c r="QJL37" s="190"/>
      <c r="QJM37" s="190"/>
      <c r="QJN37" s="194"/>
      <c r="QJO37" s="190"/>
      <c r="QJP37" s="189"/>
      <c r="QJQ37" s="189"/>
      <c r="QJR37" s="189"/>
      <c r="QJS37" s="189"/>
      <c r="QJT37" s="190"/>
      <c r="QJU37" s="190"/>
      <c r="QJV37" s="190"/>
      <c r="QJW37" s="190"/>
      <c r="QJX37" s="190"/>
      <c r="QJY37" s="241"/>
      <c r="QJZ37" s="806"/>
      <c r="QKA37" s="190"/>
      <c r="QKB37" s="190"/>
      <c r="QKC37" s="190"/>
      <c r="QKD37" s="194"/>
      <c r="QKE37" s="190"/>
      <c r="QKF37" s="189"/>
      <c r="QKG37" s="189"/>
      <c r="QKH37" s="189"/>
      <c r="QKI37" s="189"/>
      <c r="QKJ37" s="190"/>
      <c r="QKK37" s="190"/>
      <c r="QKL37" s="190"/>
      <c r="QKM37" s="190"/>
      <c r="QKN37" s="190"/>
      <c r="QKO37" s="241"/>
      <c r="QKP37" s="806"/>
      <c r="QKQ37" s="190"/>
      <c r="QKR37" s="190"/>
      <c r="QKS37" s="190"/>
      <c r="QKT37" s="194"/>
      <c r="QKU37" s="190"/>
      <c r="QKV37" s="189"/>
      <c r="QKW37" s="189"/>
      <c r="QKX37" s="189"/>
      <c r="QKY37" s="189"/>
      <c r="QKZ37" s="190"/>
      <c r="QLA37" s="190"/>
      <c r="QLB37" s="190"/>
      <c r="QLC37" s="190"/>
      <c r="QLD37" s="190"/>
      <c r="QLE37" s="241"/>
      <c r="QLF37" s="806"/>
      <c r="QLG37" s="190"/>
      <c r="QLH37" s="190"/>
      <c r="QLI37" s="190"/>
      <c r="QLJ37" s="194"/>
      <c r="QLK37" s="190"/>
      <c r="QLL37" s="189"/>
      <c r="QLM37" s="189"/>
      <c r="QLN37" s="189"/>
      <c r="QLO37" s="189"/>
      <c r="QLP37" s="190"/>
      <c r="QLQ37" s="190"/>
      <c r="QLR37" s="190"/>
      <c r="QLS37" s="190"/>
      <c r="QLT37" s="190"/>
      <c r="QLU37" s="241"/>
      <c r="QLV37" s="806"/>
      <c r="QLW37" s="190"/>
      <c r="QLX37" s="190"/>
      <c r="QLY37" s="190"/>
      <c r="QLZ37" s="194"/>
      <c r="QMA37" s="190"/>
      <c r="QMB37" s="189"/>
      <c r="QMC37" s="189"/>
      <c r="QMD37" s="189"/>
      <c r="QME37" s="189"/>
      <c r="QMF37" s="190"/>
      <c r="QMG37" s="190"/>
      <c r="QMH37" s="190"/>
      <c r="QMI37" s="190"/>
      <c r="QMJ37" s="190"/>
      <c r="QMK37" s="241"/>
      <c r="QML37" s="806"/>
      <c r="QMM37" s="190"/>
      <c r="QMN37" s="190"/>
      <c r="QMO37" s="190"/>
      <c r="QMP37" s="194"/>
      <c r="QMQ37" s="190"/>
      <c r="QMR37" s="189"/>
      <c r="QMS37" s="189"/>
      <c r="QMT37" s="189"/>
      <c r="QMU37" s="189"/>
      <c r="QMV37" s="190"/>
      <c r="QMW37" s="190"/>
      <c r="QMX37" s="190"/>
      <c r="QMY37" s="190"/>
      <c r="QMZ37" s="190"/>
      <c r="QNA37" s="241"/>
      <c r="QNB37" s="806"/>
      <c r="QNC37" s="190"/>
      <c r="QND37" s="190"/>
      <c r="QNE37" s="190"/>
      <c r="QNF37" s="194"/>
      <c r="QNG37" s="190"/>
      <c r="QNH37" s="189"/>
      <c r="QNI37" s="189"/>
      <c r="QNJ37" s="189"/>
      <c r="QNK37" s="189"/>
      <c r="QNL37" s="190"/>
      <c r="QNM37" s="190"/>
      <c r="QNN37" s="190"/>
      <c r="QNO37" s="190"/>
      <c r="QNP37" s="190"/>
      <c r="QNQ37" s="241"/>
      <c r="QNR37" s="806"/>
      <c r="QNS37" s="190"/>
      <c r="QNT37" s="190"/>
      <c r="QNU37" s="190"/>
      <c r="QNV37" s="194"/>
      <c r="QNW37" s="190"/>
      <c r="QNX37" s="189"/>
      <c r="QNY37" s="189"/>
      <c r="QNZ37" s="189"/>
      <c r="QOA37" s="189"/>
      <c r="QOB37" s="190"/>
      <c r="QOC37" s="190"/>
      <c r="QOD37" s="190"/>
      <c r="QOE37" s="190"/>
      <c r="QOF37" s="190"/>
      <c r="QOG37" s="241"/>
      <c r="QOH37" s="806"/>
      <c r="QOI37" s="190"/>
      <c r="QOJ37" s="190"/>
      <c r="QOK37" s="190"/>
      <c r="QOL37" s="194"/>
      <c r="QOM37" s="190"/>
      <c r="QON37" s="189"/>
      <c r="QOO37" s="189"/>
      <c r="QOP37" s="189"/>
      <c r="QOQ37" s="189"/>
      <c r="QOR37" s="190"/>
      <c r="QOS37" s="190"/>
      <c r="QOT37" s="190"/>
      <c r="QOU37" s="190"/>
      <c r="QOV37" s="190"/>
      <c r="QOW37" s="241"/>
      <c r="QOX37" s="806"/>
      <c r="QOY37" s="190"/>
      <c r="QOZ37" s="190"/>
      <c r="QPA37" s="190"/>
      <c r="QPB37" s="194"/>
      <c r="QPC37" s="190"/>
      <c r="QPD37" s="189"/>
      <c r="QPE37" s="189"/>
      <c r="QPF37" s="189"/>
      <c r="QPG37" s="189"/>
      <c r="QPH37" s="190"/>
      <c r="QPI37" s="190"/>
      <c r="QPJ37" s="190"/>
      <c r="QPK37" s="190"/>
      <c r="QPL37" s="190"/>
      <c r="QPM37" s="241"/>
      <c r="QPN37" s="806"/>
      <c r="QPO37" s="190"/>
      <c r="QPP37" s="190"/>
      <c r="QPQ37" s="190"/>
      <c r="QPR37" s="194"/>
      <c r="QPS37" s="190"/>
      <c r="QPT37" s="189"/>
      <c r="QPU37" s="189"/>
      <c r="QPV37" s="189"/>
      <c r="QPW37" s="189"/>
      <c r="QPX37" s="190"/>
      <c r="QPY37" s="190"/>
      <c r="QPZ37" s="190"/>
      <c r="QQA37" s="190"/>
      <c r="QQB37" s="190"/>
      <c r="QQC37" s="241"/>
      <c r="QQD37" s="806"/>
      <c r="QQE37" s="190"/>
      <c r="QQF37" s="190"/>
      <c r="QQG37" s="190"/>
      <c r="QQH37" s="194"/>
      <c r="QQI37" s="190"/>
      <c r="QQJ37" s="189"/>
      <c r="QQK37" s="189"/>
      <c r="QQL37" s="189"/>
      <c r="QQM37" s="189"/>
      <c r="QQN37" s="190"/>
      <c r="QQO37" s="190"/>
      <c r="QQP37" s="190"/>
      <c r="QQQ37" s="190"/>
      <c r="QQR37" s="190"/>
      <c r="QQS37" s="241"/>
      <c r="QQT37" s="806"/>
      <c r="QQU37" s="190"/>
      <c r="QQV37" s="190"/>
      <c r="QQW37" s="190"/>
      <c r="QQX37" s="194"/>
      <c r="QQY37" s="190"/>
      <c r="QQZ37" s="189"/>
      <c r="QRA37" s="189"/>
      <c r="QRB37" s="189"/>
      <c r="QRC37" s="189"/>
      <c r="QRD37" s="190"/>
      <c r="QRE37" s="190"/>
      <c r="QRF37" s="190"/>
      <c r="QRG37" s="190"/>
      <c r="QRH37" s="190"/>
      <c r="QRI37" s="241"/>
      <c r="QRJ37" s="806"/>
      <c r="QRK37" s="190"/>
      <c r="QRL37" s="190"/>
      <c r="QRM37" s="190"/>
      <c r="QRN37" s="194"/>
      <c r="QRO37" s="190"/>
      <c r="QRP37" s="189"/>
      <c r="QRQ37" s="189"/>
      <c r="QRR37" s="189"/>
      <c r="QRS37" s="189"/>
      <c r="QRT37" s="190"/>
      <c r="QRU37" s="190"/>
      <c r="QRV37" s="190"/>
      <c r="QRW37" s="190"/>
      <c r="QRX37" s="190"/>
      <c r="QRY37" s="241"/>
      <c r="QRZ37" s="806"/>
      <c r="QSA37" s="190"/>
      <c r="QSB37" s="190"/>
      <c r="QSC37" s="190"/>
      <c r="QSD37" s="194"/>
      <c r="QSE37" s="190"/>
      <c r="QSF37" s="189"/>
      <c r="QSG37" s="189"/>
      <c r="QSH37" s="189"/>
      <c r="QSI37" s="189"/>
      <c r="QSJ37" s="190"/>
      <c r="QSK37" s="190"/>
      <c r="QSL37" s="190"/>
      <c r="QSM37" s="190"/>
      <c r="QSN37" s="190"/>
      <c r="QSO37" s="241"/>
      <c r="QSP37" s="806"/>
      <c r="QSQ37" s="190"/>
      <c r="QSR37" s="190"/>
      <c r="QSS37" s="190"/>
      <c r="QST37" s="194"/>
      <c r="QSU37" s="190"/>
      <c r="QSV37" s="189"/>
      <c r="QSW37" s="189"/>
      <c r="QSX37" s="189"/>
      <c r="QSY37" s="189"/>
      <c r="QSZ37" s="190"/>
      <c r="QTA37" s="190"/>
      <c r="QTB37" s="190"/>
      <c r="QTC37" s="190"/>
      <c r="QTD37" s="190"/>
      <c r="QTE37" s="241"/>
      <c r="QTF37" s="806"/>
      <c r="QTG37" s="190"/>
      <c r="QTH37" s="190"/>
      <c r="QTI37" s="190"/>
      <c r="QTJ37" s="194"/>
      <c r="QTK37" s="190"/>
      <c r="QTL37" s="189"/>
      <c r="QTM37" s="189"/>
      <c r="QTN37" s="189"/>
      <c r="QTO37" s="189"/>
      <c r="QTP37" s="190"/>
      <c r="QTQ37" s="190"/>
      <c r="QTR37" s="190"/>
      <c r="QTS37" s="190"/>
      <c r="QTT37" s="190"/>
      <c r="QTU37" s="241"/>
      <c r="QTV37" s="806"/>
      <c r="QTW37" s="190"/>
      <c r="QTX37" s="190"/>
      <c r="QTY37" s="190"/>
      <c r="QTZ37" s="194"/>
      <c r="QUA37" s="190"/>
      <c r="QUB37" s="189"/>
      <c r="QUC37" s="189"/>
      <c r="QUD37" s="189"/>
      <c r="QUE37" s="189"/>
      <c r="QUF37" s="190"/>
      <c r="QUG37" s="190"/>
      <c r="QUH37" s="190"/>
      <c r="QUI37" s="190"/>
      <c r="QUJ37" s="190"/>
      <c r="QUK37" s="241"/>
      <c r="QUL37" s="806"/>
      <c r="QUM37" s="190"/>
      <c r="QUN37" s="190"/>
      <c r="QUO37" s="190"/>
      <c r="QUP37" s="194"/>
      <c r="QUQ37" s="190"/>
      <c r="QUR37" s="189"/>
      <c r="QUS37" s="189"/>
      <c r="QUT37" s="189"/>
      <c r="QUU37" s="189"/>
      <c r="QUV37" s="190"/>
      <c r="QUW37" s="190"/>
      <c r="QUX37" s="190"/>
      <c r="QUY37" s="190"/>
      <c r="QUZ37" s="190"/>
      <c r="QVA37" s="241"/>
      <c r="QVB37" s="806"/>
      <c r="QVC37" s="190"/>
      <c r="QVD37" s="190"/>
      <c r="QVE37" s="190"/>
      <c r="QVF37" s="194"/>
      <c r="QVG37" s="190"/>
      <c r="QVH37" s="189"/>
      <c r="QVI37" s="189"/>
      <c r="QVJ37" s="189"/>
      <c r="QVK37" s="189"/>
      <c r="QVL37" s="190"/>
      <c r="QVM37" s="190"/>
      <c r="QVN37" s="190"/>
      <c r="QVO37" s="190"/>
      <c r="QVP37" s="190"/>
      <c r="QVQ37" s="241"/>
      <c r="QVR37" s="806"/>
      <c r="QVS37" s="190"/>
      <c r="QVT37" s="190"/>
      <c r="QVU37" s="190"/>
      <c r="QVV37" s="194"/>
      <c r="QVW37" s="190"/>
      <c r="QVX37" s="189"/>
      <c r="QVY37" s="189"/>
      <c r="QVZ37" s="189"/>
      <c r="QWA37" s="189"/>
      <c r="QWB37" s="190"/>
      <c r="QWC37" s="190"/>
      <c r="QWD37" s="190"/>
      <c r="QWE37" s="190"/>
      <c r="QWF37" s="190"/>
      <c r="QWG37" s="241"/>
      <c r="QWH37" s="806"/>
      <c r="QWI37" s="190"/>
      <c r="QWJ37" s="190"/>
      <c r="QWK37" s="190"/>
      <c r="QWL37" s="194"/>
      <c r="QWM37" s="190"/>
      <c r="QWN37" s="189"/>
      <c r="QWO37" s="189"/>
      <c r="QWP37" s="189"/>
      <c r="QWQ37" s="189"/>
      <c r="QWR37" s="190"/>
      <c r="QWS37" s="190"/>
      <c r="QWT37" s="190"/>
      <c r="QWU37" s="190"/>
      <c r="QWV37" s="190"/>
      <c r="QWW37" s="241"/>
      <c r="QWX37" s="806"/>
      <c r="QWY37" s="190"/>
      <c r="QWZ37" s="190"/>
      <c r="QXA37" s="190"/>
      <c r="QXB37" s="194"/>
      <c r="QXC37" s="190"/>
      <c r="QXD37" s="189"/>
      <c r="QXE37" s="189"/>
      <c r="QXF37" s="189"/>
      <c r="QXG37" s="189"/>
      <c r="QXH37" s="190"/>
      <c r="QXI37" s="190"/>
      <c r="QXJ37" s="190"/>
      <c r="QXK37" s="190"/>
      <c r="QXL37" s="190"/>
      <c r="QXM37" s="241"/>
      <c r="QXN37" s="806"/>
      <c r="QXO37" s="190"/>
      <c r="QXP37" s="190"/>
      <c r="QXQ37" s="190"/>
      <c r="QXR37" s="194"/>
      <c r="QXS37" s="190"/>
      <c r="QXT37" s="189"/>
      <c r="QXU37" s="189"/>
      <c r="QXV37" s="189"/>
      <c r="QXW37" s="189"/>
      <c r="QXX37" s="190"/>
      <c r="QXY37" s="190"/>
      <c r="QXZ37" s="190"/>
      <c r="QYA37" s="190"/>
      <c r="QYB37" s="190"/>
      <c r="QYC37" s="241"/>
      <c r="QYD37" s="806"/>
      <c r="QYE37" s="190"/>
      <c r="QYF37" s="190"/>
      <c r="QYG37" s="190"/>
      <c r="QYH37" s="194"/>
      <c r="QYI37" s="190"/>
      <c r="QYJ37" s="189"/>
      <c r="QYK37" s="189"/>
      <c r="QYL37" s="189"/>
      <c r="QYM37" s="189"/>
      <c r="QYN37" s="190"/>
      <c r="QYO37" s="190"/>
      <c r="QYP37" s="190"/>
      <c r="QYQ37" s="190"/>
      <c r="QYR37" s="190"/>
      <c r="QYS37" s="241"/>
      <c r="QYT37" s="806"/>
      <c r="QYU37" s="190"/>
      <c r="QYV37" s="190"/>
      <c r="QYW37" s="190"/>
      <c r="QYX37" s="194"/>
      <c r="QYY37" s="190"/>
      <c r="QYZ37" s="189"/>
      <c r="QZA37" s="189"/>
      <c r="QZB37" s="189"/>
      <c r="QZC37" s="189"/>
      <c r="QZD37" s="190"/>
      <c r="QZE37" s="190"/>
      <c r="QZF37" s="190"/>
      <c r="QZG37" s="190"/>
      <c r="QZH37" s="190"/>
      <c r="QZI37" s="241"/>
      <c r="QZJ37" s="806"/>
      <c r="QZK37" s="190"/>
      <c r="QZL37" s="190"/>
      <c r="QZM37" s="190"/>
      <c r="QZN37" s="194"/>
      <c r="QZO37" s="190"/>
      <c r="QZP37" s="189"/>
      <c r="QZQ37" s="189"/>
      <c r="QZR37" s="189"/>
      <c r="QZS37" s="189"/>
      <c r="QZT37" s="190"/>
      <c r="QZU37" s="190"/>
      <c r="QZV37" s="190"/>
      <c r="QZW37" s="190"/>
      <c r="QZX37" s="190"/>
      <c r="QZY37" s="241"/>
      <c r="QZZ37" s="806"/>
      <c r="RAA37" s="190"/>
      <c r="RAB37" s="190"/>
      <c r="RAC37" s="190"/>
      <c r="RAD37" s="194"/>
      <c r="RAE37" s="190"/>
      <c r="RAF37" s="189"/>
      <c r="RAG37" s="189"/>
      <c r="RAH37" s="189"/>
      <c r="RAI37" s="189"/>
      <c r="RAJ37" s="190"/>
      <c r="RAK37" s="190"/>
      <c r="RAL37" s="190"/>
      <c r="RAM37" s="190"/>
      <c r="RAN37" s="190"/>
      <c r="RAO37" s="241"/>
      <c r="RAP37" s="806"/>
      <c r="RAQ37" s="190"/>
      <c r="RAR37" s="190"/>
      <c r="RAS37" s="190"/>
      <c r="RAT37" s="194"/>
      <c r="RAU37" s="190"/>
      <c r="RAV37" s="189"/>
      <c r="RAW37" s="189"/>
      <c r="RAX37" s="189"/>
      <c r="RAY37" s="189"/>
      <c r="RAZ37" s="190"/>
      <c r="RBA37" s="190"/>
      <c r="RBB37" s="190"/>
      <c r="RBC37" s="190"/>
      <c r="RBD37" s="190"/>
      <c r="RBE37" s="241"/>
      <c r="RBF37" s="806"/>
      <c r="RBG37" s="190"/>
      <c r="RBH37" s="190"/>
      <c r="RBI37" s="190"/>
      <c r="RBJ37" s="194"/>
      <c r="RBK37" s="190"/>
      <c r="RBL37" s="189"/>
      <c r="RBM37" s="189"/>
      <c r="RBN37" s="189"/>
      <c r="RBO37" s="189"/>
      <c r="RBP37" s="190"/>
      <c r="RBQ37" s="190"/>
      <c r="RBR37" s="190"/>
      <c r="RBS37" s="190"/>
      <c r="RBT37" s="190"/>
      <c r="RBU37" s="241"/>
      <c r="RBV37" s="806"/>
      <c r="RBW37" s="190"/>
      <c r="RBX37" s="190"/>
      <c r="RBY37" s="190"/>
      <c r="RBZ37" s="194"/>
      <c r="RCA37" s="190"/>
      <c r="RCB37" s="189"/>
      <c r="RCC37" s="189"/>
      <c r="RCD37" s="189"/>
      <c r="RCE37" s="189"/>
      <c r="RCF37" s="190"/>
      <c r="RCG37" s="190"/>
      <c r="RCH37" s="190"/>
      <c r="RCI37" s="190"/>
      <c r="RCJ37" s="190"/>
      <c r="RCK37" s="241"/>
      <c r="RCL37" s="806"/>
      <c r="RCM37" s="190"/>
      <c r="RCN37" s="190"/>
      <c r="RCO37" s="190"/>
      <c r="RCP37" s="194"/>
      <c r="RCQ37" s="190"/>
      <c r="RCR37" s="189"/>
      <c r="RCS37" s="189"/>
      <c r="RCT37" s="189"/>
      <c r="RCU37" s="189"/>
      <c r="RCV37" s="190"/>
      <c r="RCW37" s="190"/>
      <c r="RCX37" s="190"/>
      <c r="RCY37" s="190"/>
      <c r="RCZ37" s="190"/>
      <c r="RDA37" s="241"/>
      <c r="RDB37" s="806"/>
      <c r="RDC37" s="190"/>
      <c r="RDD37" s="190"/>
      <c r="RDE37" s="190"/>
      <c r="RDF37" s="194"/>
      <c r="RDG37" s="190"/>
      <c r="RDH37" s="189"/>
      <c r="RDI37" s="189"/>
      <c r="RDJ37" s="189"/>
      <c r="RDK37" s="189"/>
      <c r="RDL37" s="190"/>
      <c r="RDM37" s="190"/>
      <c r="RDN37" s="190"/>
      <c r="RDO37" s="190"/>
      <c r="RDP37" s="190"/>
      <c r="RDQ37" s="241"/>
      <c r="RDR37" s="806"/>
      <c r="RDS37" s="190"/>
      <c r="RDT37" s="190"/>
      <c r="RDU37" s="190"/>
      <c r="RDV37" s="194"/>
      <c r="RDW37" s="190"/>
      <c r="RDX37" s="189"/>
      <c r="RDY37" s="189"/>
      <c r="RDZ37" s="189"/>
      <c r="REA37" s="189"/>
      <c r="REB37" s="190"/>
      <c r="REC37" s="190"/>
      <c r="RED37" s="190"/>
      <c r="REE37" s="190"/>
      <c r="REF37" s="190"/>
      <c r="REG37" s="241"/>
      <c r="REH37" s="806"/>
      <c r="REI37" s="190"/>
      <c r="REJ37" s="190"/>
      <c r="REK37" s="190"/>
      <c r="REL37" s="194"/>
      <c r="REM37" s="190"/>
      <c r="REN37" s="189"/>
      <c r="REO37" s="189"/>
      <c r="REP37" s="189"/>
      <c r="REQ37" s="189"/>
      <c r="RER37" s="190"/>
      <c r="RES37" s="190"/>
      <c r="RET37" s="190"/>
      <c r="REU37" s="190"/>
      <c r="REV37" s="190"/>
      <c r="REW37" s="241"/>
      <c r="REX37" s="806"/>
      <c r="REY37" s="190"/>
      <c r="REZ37" s="190"/>
      <c r="RFA37" s="190"/>
      <c r="RFB37" s="194"/>
      <c r="RFC37" s="190"/>
      <c r="RFD37" s="189"/>
      <c r="RFE37" s="189"/>
      <c r="RFF37" s="189"/>
      <c r="RFG37" s="189"/>
      <c r="RFH37" s="190"/>
      <c r="RFI37" s="190"/>
      <c r="RFJ37" s="190"/>
      <c r="RFK37" s="190"/>
      <c r="RFL37" s="190"/>
      <c r="RFM37" s="241"/>
      <c r="RFN37" s="806"/>
      <c r="RFO37" s="190"/>
      <c r="RFP37" s="190"/>
      <c r="RFQ37" s="190"/>
      <c r="RFR37" s="194"/>
      <c r="RFS37" s="190"/>
      <c r="RFT37" s="189"/>
      <c r="RFU37" s="189"/>
      <c r="RFV37" s="189"/>
      <c r="RFW37" s="189"/>
      <c r="RFX37" s="190"/>
      <c r="RFY37" s="190"/>
      <c r="RFZ37" s="190"/>
      <c r="RGA37" s="190"/>
      <c r="RGB37" s="190"/>
      <c r="RGC37" s="241"/>
      <c r="RGD37" s="806"/>
      <c r="RGE37" s="190"/>
      <c r="RGF37" s="190"/>
      <c r="RGG37" s="190"/>
      <c r="RGH37" s="194"/>
      <c r="RGI37" s="190"/>
      <c r="RGJ37" s="189"/>
      <c r="RGK37" s="189"/>
      <c r="RGL37" s="189"/>
      <c r="RGM37" s="189"/>
      <c r="RGN37" s="190"/>
      <c r="RGO37" s="190"/>
      <c r="RGP37" s="190"/>
      <c r="RGQ37" s="190"/>
      <c r="RGR37" s="190"/>
      <c r="RGS37" s="241"/>
      <c r="RGT37" s="806"/>
      <c r="RGU37" s="190"/>
      <c r="RGV37" s="190"/>
      <c r="RGW37" s="190"/>
      <c r="RGX37" s="194"/>
      <c r="RGY37" s="190"/>
      <c r="RGZ37" s="189"/>
      <c r="RHA37" s="189"/>
      <c r="RHB37" s="189"/>
      <c r="RHC37" s="189"/>
      <c r="RHD37" s="190"/>
      <c r="RHE37" s="190"/>
      <c r="RHF37" s="190"/>
      <c r="RHG37" s="190"/>
      <c r="RHH37" s="190"/>
      <c r="RHI37" s="241"/>
      <c r="RHJ37" s="806"/>
      <c r="RHK37" s="190"/>
      <c r="RHL37" s="190"/>
      <c r="RHM37" s="190"/>
      <c r="RHN37" s="194"/>
      <c r="RHO37" s="190"/>
      <c r="RHP37" s="189"/>
      <c r="RHQ37" s="189"/>
      <c r="RHR37" s="189"/>
      <c r="RHS37" s="189"/>
      <c r="RHT37" s="190"/>
      <c r="RHU37" s="190"/>
      <c r="RHV37" s="190"/>
      <c r="RHW37" s="190"/>
      <c r="RHX37" s="190"/>
      <c r="RHY37" s="241"/>
      <c r="RHZ37" s="806"/>
      <c r="RIA37" s="190"/>
      <c r="RIB37" s="190"/>
      <c r="RIC37" s="190"/>
      <c r="RID37" s="194"/>
      <c r="RIE37" s="190"/>
      <c r="RIF37" s="189"/>
      <c r="RIG37" s="189"/>
      <c r="RIH37" s="189"/>
      <c r="RII37" s="189"/>
      <c r="RIJ37" s="190"/>
      <c r="RIK37" s="190"/>
      <c r="RIL37" s="190"/>
      <c r="RIM37" s="190"/>
      <c r="RIN37" s="190"/>
      <c r="RIO37" s="241"/>
      <c r="RIP37" s="806"/>
      <c r="RIQ37" s="190"/>
      <c r="RIR37" s="190"/>
      <c r="RIS37" s="190"/>
      <c r="RIT37" s="194"/>
      <c r="RIU37" s="190"/>
      <c r="RIV37" s="189"/>
      <c r="RIW37" s="189"/>
      <c r="RIX37" s="189"/>
      <c r="RIY37" s="189"/>
      <c r="RIZ37" s="190"/>
      <c r="RJA37" s="190"/>
      <c r="RJB37" s="190"/>
      <c r="RJC37" s="190"/>
      <c r="RJD37" s="190"/>
      <c r="RJE37" s="241"/>
      <c r="RJF37" s="806"/>
      <c r="RJG37" s="190"/>
      <c r="RJH37" s="190"/>
      <c r="RJI37" s="190"/>
      <c r="RJJ37" s="194"/>
      <c r="RJK37" s="190"/>
      <c r="RJL37" s="189"/>
      <c r="RJM37" s="189"/>
      <c r="RJN37" s="189"/>
      <c r="RJO37" s="189"/>
      <c r="RJP37" s="190"/>
      <c r="RJQ37" s="190"/>
      <c r="RJR37" s="190"/>
      <c r="RJS37" s="190"/>
      <c r="RJT37" s="190"/>
      <c r="RJU37" s="241"/>
      <c r="RJV37" s="806"/>
      <c r="RJW37" s="190"/>
      <c r="RJX37" s="190"/>
      <c r="RJY37" s="190"/>
      <c r="RJZ37" s="194"/>
      <c r="RKA37" s="190"/>
      <c r="RKB37" s="189"/>
      <c r="RKC37" s="189"/>
      <c r="RKD37" s="189"/>
      <c r="RKE37" s="189"/>
      <c r="RKF37" s="190"/>
      <c r="RKG37" s="190"/>
      <c r="RKH37" s="190"/>
      <c r="RKI37" s="190"/>
      <c r="RKJ37" s="190"/>
      <c r="RKK37" s="241"/>
      <c r="RKL37" s="806"/>
      <c r="RKM37" s="190"/>
      <c r="RKN37" s="190"/>
      <c r="RKO37" s="190"/>
      <c r="RKP37" s="194"/>
      <c r="RKQ37" s="190"/>
      <c r="RKR37" s="189"/>
      <c r="RKS37" s="189"/>
      <c r="RKT37" s="189"/>
      <c r="RKU37" s="189"/>
      <c r="RKV37" s="190"/>
      <c r="RKW37" s="190"/>
      <c r="RKX37" s="190"/>
      <c r="RKY37" s="190"/>
      <c r="RKZ37" s="190"/>
      <c r="RLA37" s="241"/>
      <c r="RLB37" s="806"/>
      <c r="RLC37" s="190"/>
      <c r="RLD37" s="190"/>
      <c r="RLE37" s="190"/>
      <c r="RLF37" s="194"/>
      <c r="RLG37" s="190"/>
      <c r="RLH37" s="189"/>
      <c r="RLI37" s="189"/>
      <c r="RLJ37" s="189"/>
      <c r="RLK37" s="189"/>
      <c r="RLL37" s="190"/>
      <c r="RLM37" s="190"/>
      <c r="RLN37" s="190"/>
      <c r="RLO37" s="190"/>
      <c r="RLP37" s="190"/>
      <c r="RLQ37" s="241"/>
      <c r="RLR37" s="806"/>
      <c r="RLS37" s="190"/>
      <c r="RLT37" s="190"/>
      <c r="RLU37" s="190"/>
      <c r="RLV37" s="194"/>
      <c r="RLW37" s="190"/>
      <c r="RLX37" s="189"/>
      <c r="RLY37" s="189"/>
      <c r="RLZ37" s="189"/>
      <c r="RMA37" s="189"/>
      <c r="RMB37" s="190"/>
      <c r="RMC37" s="190"/>
      <c r="RMD37" s="190"/>
      <c r="RME37" s="190"/>
      <c r="RMF37" s="190"/>
      <c r="RMG37" s="241"/>
      <c r="RMH37" s="806"/>
      <c r="RMI37" s="190"/>
      <c r="RMJ37" s="190"/>
      <c r="RMK37" s="190"/>
      <c r="RML37" s="194"/>
      <c r="RMM37" s="190"/>
      <c r="RMN37" s="189"/>
      <c r="RMO37" s="189"/>
      <c r="RMP37" s="189"/>
      <c r="RMQ37" s="189"/>
      <c r="RMR37" s="190"/>
      <c r="RMS37" s="190"/>
      <c r="RMT37" s="190"/>
      <c r="RMU37" s="190"/>
      <c r="RMV37" s="190"/>
      <c r="RMW37" s="241"/>
      <c r="RMX37" s="806"/>
      <c r="RMY37" s="190"/>
      <c r="RMZ37" s="190"/>
      <c r="RNA37" s="190"/>
      <c r="RNB37" s="194"/>
      <c r="RNC37" s="190"/>
      <c r="RND37" s="189"/>
      <c r="RNE37" s="189"/>
      <c r="RNF37" s="189"/>
      <c r="RNG37" s="189"/>
      <c r="RNH37" s="190"/>
      <c r="RNI37" s="190"/>
      <c r="RNJ37" s="190"/>
      <c r="RNK37" s="190"/>
      <c r="RNL37" s="190"/>
      <c r="RNM37" s="241"/>
      <c r="RNN37" s="806"/>
      <c r="RNO37" s="190"/>
      <c r="RNP37" s="190"/>
      <c r="RNQ37" s="190"/>
      <c r="RNR37" s="194"/>
      <c r="RNS37" s="190"/>
      <c r="RNT37" s="189"/>
      <c r="RNU37" s="189"/>
      <c r="RNV37" s="189"/>
      <c r="RNW37" s="189"/>
      <c r="RNX37" s="190"/>
      <c r="RNY37" s="190"/>
      <c r="RNZ37" s="190"/>
      <c r="ROA37" s="190"/>
      <c r="ROB37" s="190"/>
      <c r="ROC37" s="241"/>
      <c r="ROD37" s="806"/>
      <c r="ROE37" s="190"/>
      <c r="ROF37" s="190"/>
      <c r="ROG37" s="190"/>
      <c r="ROH37" s="194"/>
      <c r="ROI37" s="190"/>
      <c r="ROJ37" s="189"/>
      <c r="ROK37" s="189"/>
      <c r="ROL37" s="189"/>
      <c r="ROM37" s="189"/>
      <c r="RON37" s="190"/>
      <c r="ROO37" s="190"/>
      <c r="ROP37" s="190"/>
      <c r="ROQ37" s="190"/>
      <c r="ROR37" s="190"/>
      <c r="ROS37" s="241"/>
      <c r="ROT37" s="806"/>
      <c r="ROU37" s="190"/>
      <c r="ROV37" s="190"/>
      <c r="ROW37" s="190"/>
      <c r="ROX37" s="194"/>
      <c r="ROY37" s="190"/>
      <c r="ROZ37" s="189"/>
      <c r="RPA37" s="189"/>
      <c r="RPB37" s="189"/>
      <c r="RPC37" s="189"/>
      <c r="RPD37" s="190"/>
      <c r="RPE37" s="190"/>
      <c r="RPF37" s="190"/>
      <c r="RPG37" s="190"/>
      <c r="RPH37" s="190"/>
      <c r="RPI37" s="241"/>
      <c r="RPJ37" s="806"/>
      <c r="RPK37" s="190"/>
      <c r="RPL37" s="190"/>
      <c r="RPM37" s="190"/>
      <c r="RPN37" s="194"/>
      <c r="RPO37" s="190"/>
      <c r="RPP37" s="189"/>
      <c r="RPQ37" s="189"/>
      <c r="RPR37" s="189"/>
      <c r="RPS37" s="189"/>
      <c r="RPT37" s="190"/>
      <c r="RPU37" s="190"/>
      <c r="RPV37" s="190"/>
      <c r="RPW37" s="190"/>
      <c r="RPX37" s="190"/>
      <c r="RPY37" s="241"/>
      <c r="RPZ37" s="806"/>
      <c r="RQA37" s="190"/>
      <c r="RQB37" s="190"/>
      <c r="RQC37" s="190"/>
      <c r="RQD37" s="194"/>
      <c r="RQE37" s="190"/>
      <c r="RQF37" s="189"/>
      <c r="RQG37" s="189"/>
      <c r="RQH37" s="189"/>
      <c r="RQI37" s="189"/>
      <c r="RQJ37" s="190"/>
      <c r="RQK37" s="190"/>
      <c r="RQL37" s="190"/>
      <c r="RQM37" s="190"/>
      <c r="RQN37" s="190"/>
      <c r="RQO37" s="241"/>
      <c r="RQP37" s="806"/>
      <c r="RQQ37" s="190"/>
      <c r="RQR37" s="190"/>
      <c r="RQS37" s="190"/>
      <c r="RQT37" s="194"/>
      <c r="RQU37" s="190"/>
      <c r="RQV37" s="189"/>
      <c r="RQW37" s="189"/>
      <c r="RQX37" s="189"/>
      <c r="RQY37" s="189"/>
      <c r="RQZ37" s="190"/>
      <c r="RRA37" s="190"/>
      <c r="RRB37" s="190"/>
      <c r="RRC37" s="190"/>
      <c r="RRD37" s="190"/>
      <c r="RRE37" s="241"/>
      <c r="RRF37" s="806"/>
      <c r="RRG37" s="190"/>
      <c r="RRH37" s="190"/>
      <c r="RRI37" s="190"/>
      <c r="RRJ37" s="194"/>
      <c r="RRK37" s="190"/>
      <c r="RRL37" s="189"/>
      <c r="RRM37" s="189"/>
      <c r="RRN37" s="189"/>
      <c r="RRO37" s="189"/>
      <c r="RRP37" s="190"/>
      <c r="RRQ37" s="190"/>
      <c r="RRR37" s="190"/>
      <c r="RRS37" s="190"/>
      <c r="RRT37" s="190"/>
      <c r="RRU37" s="241"/>
      <c r="RRV37" s="806"/>
      <c r="RRW37" s="190"/>
      <c r="RRX37" s="190"/>
      <c r="RRY37" s="190"/>
      <c r="RRZ37" s="194"/>
      <c r="RSA37" s="190"/>
      <c r="RSB37" s="189"/>
      <c r="RSC37" s="189"/>
      <c r="RSD37" s="189"/>
      <c r="RSE37" s="189"/>
      <c r="RSF37" s="190"/>
      <c r="RSG37" s="190"/>
      <c r="RSH37" s="190"/>
      <c r="RSI37" s="190"/>
      <c r="RSJ37" s="190"/>
      <c r="RSK37" s="241"/>
      <c r="RSL37" s="806"/>
      <c r="RSM37" s="190"/>
      <c r="RSN37" s="190"/>
      <c r="RSO37" s="190"/>
      <c r="RSP37" s="194"/>
      <c r="RSQ37" s="190"/>
      <c r="RSR37" s="189"/>
      <c r="RSS37" s="189"/>
      <c r="RST37" s="189"/>
      <c r="RSU37" s="189"/>
      <c r="RSV37" s="190"/>
      <c r="RSW37" s="190"/>
      <c r="RSX37" s="190"/>
      <c r="RSY37" s="190"/>
      <c r="RSZ37" s="190"/>
      <c r="RTA37" s="241"/>
      <c r="RTB37" s="806"/>
      <c r="RTC37" s="190"/>
      <c r="RTD37" s="190"/>
      <c r="RTE37" s="190"/>
      <c r="RTF37" s="194"/>
      <c r="RTG37" s="190"/>
      <c r="RTH37" s="189"/>
      <c r="RTI37" s="189"/>
      <c r="RTJ37" s="189"/>
      <c r="RTK37" s="189"/>
      <c r="RTL37" s="190"/>
      <c r="RTM37" s="190"/>
      <c r="RTN37" s="190"/>
      <c r="RTO37" s="190"/>
      <c r="RTP37" s="190"/>
      <c r="RTQ37" s="241"/>
      <c r="RTR37" s="806"/>
      <c r="RTS37" s="190"/>
      <c r="RTT37" s="190"/>
      <c r="RTU37" s="190"/>
      <c r="RTV37" s="194"/>
      <c r="RTW37" s="190"/>
      <c r="RTX37" s="189"/>
      <c r="RTY37" s="189"/>
      <c r="RTZ37" s="189"/>
      <c r="RUA37" s="189"/>
      <c r="RUB37" s="190"/>
      <c r="RUC37" s="190"/>
      <c r="RUD37" s="190"/>
      <c r="RUE37" s="190"/>
      <c r="RUF37" s="190"/>
      <c r="RUG37" s="241"/>
      <c r="RUH37" s="806"/>
      <c r="RUI37" s="190"/>
      <c r="RUJ37" s="190"/>
      <c r="RUK37" s="190"/>
      <c r="RUL37" s="194"/>
      <c r="RUM37" s="190"/>
      <c r="RUN37" s="189"/>
      <c r="RUO37" s="189"/>
      <c r="RUP37" s="189"/>
      <c r="RUQ37" s="189"/>
      <c r="RUR37" s="190"/>
      <c r="RUS37" s="190"/>
      <c r="RUT37" s="190"/>
      <c r="RUU37" s="190"/>
      <c r="RUV37" s="190"/>
      <c r="RUW37" s="241"/>
      <c r="RUX37" s="806"/>
      <c r="RUY37" s="190"/>
      <c r="RUZ37" s="190"/>
      <c r="RVA37" s="190"/>
      <c r="RVB37" s="194"/>
      <c r="RVC37" s="190"/>
      <c r="RVD37" s="189"/>
      <c r="RVE37" s="189"/>
      <c r="RVF37" s="189"/>
      <c r="RVG37" s="189"/>
      <c r="RVH37" s="190"/>
      <c r="RVI37" s="190"/>
      <c r="RVJ37" s="190"/>
      <c r="RVK37" s="190"/>
      <c r="RVL37" s="190"/>
      <c r="RVM37" s="241"/>
      <c r="RVN37" s="806"/>
      <c r="RVO37" s="190"/>
      <c r="RVP37" s="190"/>
      <c r="RVQ37" s="190"/>
      <c r="RVR37" s="194"/>
      <c r="RVS37" s="190"/>
      <c r="RVT37" s="189"/>
      <c r="RVU37" s="189"/>
      <c r="RVV37" s="189"/>
      <c r="RVW37" s="189"/>
      <c r="RVX37" s="190"/>
      <c r="RVY37" s="190"/>
      <c r="RVZ37" s="190"/>
      <c r="RWA37" s="190"/>
      <c r="RWB37" s="190"/>
      <c r="RWC37" s="241"/>
      <c r="RWD37" s="806"/>
      <c r="RWE37" s="190"/>
      <c r="RWF37" s="190"/>
      <c r="RWG37" s="190"/>
      <c r="RWH37" s="194"/>
      <c r="RWI37" s="190"/>
      <c r="RWJ37" s="189"/>
      <c r="RWK37" s="189"/>
      <c r="RWL37" s="189"/>
      <c r="RWM37" s="189"/>
      <c r="RWN37" s="190"/>
      <c r="RWO37" s="190"/>
      <c r="RWP37" s="190"/>
      <c r="RWQ37" s="190"/>
      <c r="RWR37" s="190"/>
      <c r="RWS37" s="241"/>
      <c r="RWT37" s="806"/>
      <c r="RWU37" s="190"/>
      <c r="RWV37" s="190"/>
      <c r="RWW37" s="190"/>
      <c r="RWX37" s="194"/>
      <c r="RWY37" s="190"/>
      <c r="RWZ37" s="189"/>
      <c r="RXA37" s="189"/>
      <c r="RXB37" s="189"/>
      <c r="RXC37" s="189"/>
      <c r="RXD37" s="190"/>
      <c r="RXE37" s="190"/>
      <c r="RXF37" s="190"/>
      <c r="RXG37" s="190"/>
      <c r="RXH37" s="190"/>
      <c r="RXI37" s="241"/>
      <c r="RXJ37" s="806"/>
      <c r="RXK37" s="190"/>
      <c r="RXL37" s="190"/>
      <c r="RXM37" s="190"/>
      <c r="RXN37" s="194"/>
      <c r="RXO37" s="190"/>
      <c r="RXP37" s="189"/>
      <c r="RXQ37" s="189"/>
      <c r="RXR37" s="189"/>
      <c r="RXS37" s="189"/>
      <c r="RXT37" s="190"/>
      <c r="RXU37" s="190"/>
      <c r="RXV37" s="190"/>
      <c r="RXW37" s="190"/>
      <c r="RXX37" s="190"/>
      <c r="RXY37" s="241"/>
      <c r="RXZ37" s="806"/>
      <c r="RYA37" s="190"/>
      <c r="RYB37" s="190"/>
      <c r="RYC37" s="190"/>
      <c r="RYD37" s="194"/>
      <c r="RYE37" s="190"/>
      <c r="RYF37" s="189"/>
      <c r="RYG37" s="189"/>
      <c r="RYH37" s="189"/>
      <c r="RYI37" s="189"/>
      <c r="RYJ37" s="190"/>
      <c r="RYK37" s="190"/>
      <c r="RYL37" s="190"/>
      <c r="RYM37" s="190"/>
      <c r="RYN37" s="190"/>
      <c r="RYO37" s="241"/>
      <c r="RYP37" s="806"/>
      <c r="RYQ37" s="190"/>
      <c r="RYR37" s="190"/>
      <c r="RYS37" s="190"/>
      <c r="RYT37" s="194"/>
      <c r="RYU37" s="190"/>
      <c r="RYV37" s="189"/>
      <c r="RYW37" s="189"/>
      <c r="RYX37" s="189"/>
      <c r="RYY37" s="189"/>
      <c r="RYZ37" s="190"/>
      <c r="RZA37" s="190"/>
      <c r="RZB37" s="190"/>
      <c r="RZC37" s="190"/>
      <c r="RZD37" s="190"/>
      <c r="RZE37" s="241"/>
      <c r="RZF37" s="806"/>
      <c r="RZG37" s="190"/>
      <c r="RZH37" s="190"/>
      <c r="RZI37" s="190"/>
      <c r="RZJ37" s="194"/>
      <c r="RZK37" s="190"/>
      <c r="RZL37" s="189"/>
      <c r="RZM37" s="189"/>
      <c r="RZN37" s="189"/>
      <c r="RZO37" s="189"/>
      <c r="RZP37" s="190"/>
      <c r="RZQ37" s="190"/>
      <c r="RZR37" s="190"/>
      <c r="RZS37" s="190"/>
      <c r="RZT37" s="190"/>
      <c r="RZU37" s="241"/>
      <c r="RZV37" s="806"/>
      <c r="RZW37" s="190"/>
      <c r="RZX37" s="190"/>
      <c r="RZY37" s="190"/>
      <c r="RZZ37" s="194"/>
      <c r="SAA37" s="190"/>
      <c r="SAB37" s="189"/>
      <c r="SAC37" s="189"/>
      <c r="SAD37" s="189"/>
      <c r="SAE37" s="189"/>
      <c r="SAF37" s="190"/>
      <c r="SAG37" s="190"/>
      <c r="SAH37" s="190"/>
      <c r="SAI37" s="190"/>
      <c r="SAJ37" s="190"/>
      <c r="SAK37" s="241"/>
      <c r="SAL37" s="806"/>
      <c r="SAM37" s="190"/>
      <c r="SAN37" s="190"/>
      <c r="SAO37" s="190"/>
      <c r="SAP37" s="194"/>
      <c r="SAQ37" s="190"/>
      <c r="SAR37" s="189"/>
      <c r="SAS37" s="189"/>
      <c r="SAT37" s="189"/>
      <c r="SAU37" s="189"/>
      <c r="SAV37" s="190"/>
      <c r="SAW37" s="190"/>
      <c r="SAX37" s="190"/>
      <c r="SAY37" s="190"/>
      <c r="SAZ37" s="190"/>
      <c r="SBA37" s="241"/>
      <c r="SBB37" s="806"/>
      <c r="SBC37" s="190"/>
      <c r="SBD37" s="190"/>
      <c r="SBE37" s="190"/>
      <c r="SBF37" s="194"/>
      <c r="SBG37" s="190"/>
      <c r="SBH37" s="189"/>
      <c r="SBI37" s="189"/>
      <c r="SBJ37" s="189"/>
      <c r="SBK37" s="189"/>
      <c r="SBL37" s="190"/>
      <c r="SBM37" s="190"/>
      <c r="SBN37" s="190"/>
      <c r="SBO37" s="190"/>
      <c r="SBP37" s="190"/>
      <c r="SBQ37" s="241"/>
      <c r="SBR37" s="806"/>
      <c r="SBS37" s="190"/>
      <c r="SBT37" s="190"/>
      <c r="SBU37" s="190"/>
      <c r="SBV37" s="194"/>
      <c r="SBW37" s="190"/>
      <c r="SBX37" s="189"/>
      <c r="SBY37" s="189"/>
      <c r="SBZ37" s="189"/>
      <c r="SCA37" s="189"/>
      <c r="SCB37" s="190"/>
      <c r="SCC37" s="190"/>
      <c r="SCD37" s="190"/>
      <c r="SCE37" s="190"/>
      <c r="SCF37" s="190"/>
      <c r="SCG37" s="241"/>
      <c r="SCH37" s="806"/>
      <c r="SCI37" s="190"/>
      <c r="SCJ37" s="190"/>
      <c r="SCK37" s="190"/>
      <c r="SCL37" s="194"/>
      <c r="SCM37" s="190"/>
      <c r="SCN37" s="189"/>
      <c r="SCO37" s="189"/>
      <c r="SCP37" s="189"/>
      <c r="SCQ37" s="189"/>
      <c r="SCR37" s="190"/>
      <c r="SCS37" s="190"/>
      <c r="SCT37" s="190"/>
      <c r="SCU37" s="190"/>
      <c r="SCV37" s="190"/>
      <c r="SCW37" s="241"/>
      <c r="SCX37" s="806"/>
      <c r="SCY37" s="190"/>
      <c r="SCZ37" s="190"/>
      <c r="SDA37" s="190"/>
      <c r="SDB37" s="194"/>
      <c r="SDC37" s="190"/>
      <c r="SDD37" s="189"/>
      <c r="SDE37" s="189"/>
      <c r="SDF37" s="189"/>
      <c r="SDG37" s="189"/>
      <c r="SDH37" s="190"/>
      <c r="SDI37" s="190"/>
      <c r="SDJ37" s="190"/>
      <c r="SDK37" s="190"/>
      <c r="SDL37" s="190"/>
      <c r="SDM37" s="241"/>
      <c r="SDN37" s="806"/>
      <c r="SDO37" s="190"/>
      <c r="SDP37" s="190"/>
      <c r="SDQ37" s="190"/>
      <c r="SDR37" s="194"/>
      <c r="SDS37" s="190"/>
      <c r="SDT37" s="189"/>
      <c r="SDU37" s="189"/>
      <c r="SDV37" s="189"/>
      <c r="SDW37" s="189"/>
      <c r="SDX37" s="190"/>
      <c r="SDY37" s="190"/>
      <c r="SDZ37" s="190"/>
      <c r="SEA37" s="190"/>
      <c r="SEB37" s="190"/>
      <c r="SEC37" s="241"/>
      <c r="SED37" s="806"/>
      <c r="SEE37" s="190"/>
      <c r="SEF37" s="190"/>
      <c r="SEG37" s="190"/>
      <c r="SEH37" s="194"/>
      <c r="SEI37" s="190"/>
      <c r="SEJ37" s="189"/>
      <c r="SEK37" s="189"/>
      <c r="SEL37" s="189"/>
      <c r="SEM37" s="189"/>
      <c r="SEN37" s="190"/>
      <c r="SEO37" s="190"/>
      <c r="SEP37" s="190"/>
      <c r="SEQ37" s="190"/>
      <c r="SER37" s="190"/>
      <c r="SES37" s="241"/>
      <c r="SET37" s="806"/>
      <c r="SEU37" s="190"/>
      <c r="SEV37" s="190"/>
      <c r="SEW37" s="190"/>
      <c r="SEX37" s="194"/>
      <c r="SEY37" s="190"/>
      <c r="SEZ37" s="189"/>
      <c r="SFA37" s="189"/>
      <c r="SFB37" s="189"/>
      <c r="SFC37" s="189"/>
      <c r="SFD37" s="190"/>
      <c r="SFE37" s="190"/>
      <c r="SFF37" s="190"/>
      <c r="SFG37" s="190"/>
      <c r="SFH37" s="190"/>
      <c r="SFI37" s="241"/>
      <c r="SFJ37" s="806"/>
      <c r="SFK37" s="190"/>
      <c r="SFL37" s="190"/>
      <c r="SFM37" s="190"/>
      <c r="SFN37" s="194"/>
      <c r="SFO37" s="190"/>
      <c r="SFP37" s="189"/>
      <c r="SFQ37" s="189"/>
      <c r="SFR37" s="189"/>
      <c r="SFS37" s="189"/>
      <c r="SFT37" s="190"/>
      <c r="SFU37" s="190"/>
      <c r="SFV37" s="190"/>
      <c r="SFW37" s="190"/>
      <c r="SFX37" s="190"/>
      <c r="SFY37" s="241"/>
      <c r="SFZ37" s="806"/>
      <c r="SGA37" s="190"/>
      <c r="SGB37" s="190"/>
      <c r="SGC37" s="190"/>
      <c r="SGD37" s="194"/>
      <c r="SGE37" s="190"/>
      <c r="SGF37" s="189"/>
      <c r="SGG37" s="189"/>
      <c r="SGH37" s="189"/>
      <c r="SGI37" s="189"/>
      <c r="SGJ37" s="190"/>
      <c r="SGK37" s="190"/>
      <c r="SGL37" s="190"/>
      <c r="SGM37" s="190"/>
      <c r="SGN37" s="190"/>
      <c r="SGO37" s="241"/>
      <c r="SGP37" s="806"/>
      <c r="SGQ37" s="190"/>
      <c r="SGR37" s="190"/>
      <c r="SGS37" s="190"/>
      <c r="SGT37" s="194"/>
      <c r="SGU37" s="190"/>
      <c r="SGV37" s="189"/>
      <c r="SGW37" s="189"/>
      <c r="SGX37" s="189"/>
      <c r="SGY37" s="189"/>
      <c r="SGZ37" s="190"/>
      <c r="SHA37" s="190"/>
      <c r="SHB37" s="190"/>
      <c r="SHC37" s="190"/>
      <c r="SHD37" s="190"/>
      <c r="SHE37" s="241"/>
      <c r="SHF37" s="806"/>
      <c r="SHG37" s="190"/>
      <c r="SHH37" s="190"/>
      <c r="SHI37" s="190"/>
      <c r="SHJ37" s="194"/>
      <c r="SHK37" s="190"/>
      <c r="SHL37" s="189"/>
      <c r="SHM37" s="189"/>
      <c r="SHN37" s="189"/>
      <c r="SHO37" s="189"/>
      <c r="SHP37" s="190"/>
      <c r="SHQ37" s="190"/>
      <c r="SHR37" s="190"/>
      <c r="SHS37" s="190"/>
      <c r="SHT37" s="190"/>
      <c r="SHU37" s="241"/>
      <c r="SHV37" s="806"/>
      <c r="SHW37" s="190"/>
      <c r="SHX37" s="190"/>
      <c r="SHY37" s="190"/>
      <c r="SHZ37" s="194"/>
      <c r="SIA37" s="190"/>
      <c r="SIB37" s="189"/>
      <c r="SIC37" s="189"/>
      <c r="SID37" s="189"/>
      <c r="SIE37" s="189"/>
      <c r="SIF37" s="190"/>
      <c r="SIG37" s="190"/>
      <c r="SIH37" s="190"/>
      <c r="SII37" s="190"/>
      <c r="SIJ37" s="190"/>
      <c r="SIK37" s="241"/>
      <c r="SIL37" s="806"/>
      <c r="SIM37" s="190"/>
      <c r="SIN37" s="190"/>
      <c r="SIO37" s="190"/>
      <c r="SIP37" s="194"/>
      <c r="SIQ37" s="190"/>
      <c r="SIR37" s="189"/>
      <c r="SIS37" s="189"/>
      <c r="SIT37" s="189"/>
      <c r="SIU37" s="189"/>
      <c r="SIV37" s="190"/>
      <c r="SIW37" s="190"/>
      <c r="SIX37" s="190"/>
      <c r="SIY37" s="190"/>
      <c r="SIZ37" s="190"/>
      <c r="SJA37" s="241"/>
      <c r="SJB37" s="806"/>
      <c r="SJC37" s="190"/>
      <c r="SJD37" s="190"/>
      <c r="SJE37" s="190"/>
      <c r="SJF37" s="194"/>
      <c r="SJG37" s="190"/>
      <c r="SJH37" s="189"/>
      <c r="SJI37" s="189"/>
      <c r="SJJ37" s="189"/>
      <c r="SJK37" s="189"/>
      <c r="SJL37" s="190"/>
      <c r="SJM37" s="190"/>
      <c r="SJN37" s="190"/>
      <c r="SJO37" s="190"/>
      <c r="SJP37" s="190"/>
      <c r="SJQ37" s="241"/>
      <c r="SJR37" s="806"/>
      <c r="SJS37" s="190"/>
      <c r="SJT37" s="190"/>
      <c r="SJU37" s="190"/>
      <c r="SJV37" s="194"/>
      <c r="SJW37" s="190"/>
      <c r="SJX37" s="189"/>
      <c r="SJY37" s="189"/>
      <c r="SJZ37" s="189"/>
      <c r="SKA37" s="189"/>
      <c r="SKB37" s="190"/>
      <c r="SKC37" s="190"/>
      <c r="SKD37" s="190"/>
      <c r="SKE37" s="190"/>
      <c r="SKF37" s="190"/>
      <c r="SKG37" s="241"/>
      <c r="SKH37" s="806"/>
      <c r="SKI37" s="190"/>
      <c r="SKJ37" s="190"/>
      <c r="SKK37" s="190"/>
      <c r="SKL37" s="194"/>
      <c r="SKM37" s="190"/>
      <c r="SKN37" s="189"/>
      <c r="SKO37" s="189"/>
      <c r="SKP37" s="189"/>
      <c r="SKQ37" s="189"/>
      <c r="SKR37" s="190"/>
      <c r="SKS37" s="190"/>
      <c r="SKT37" s="190"/>
      <c r="SKU37" s="190"/>
      <c r="SKV37" s="190"/>
      <c r="SKW37" s="241"/>
      <c r="SKX37" s="806"/>
      <c r="SKY37" s="190"/>
      <c r="SKZ37" s="190"/>
      <c r="SLA37" s="190"/>
      <c r="SLB37" s="194"/>
      <c r="SLC37" s="190"/>
      <c r="SLD37" s="189"/>
      <c r="SLE37" s="189"/>
      <c r="SLF37" s="189"/>
      <c r="SLG37" s="189"/>
      <c r="SLH37" s="190"/>
      <c r="SLI37" s="190"/>
      <c r="SLJ37" s="190"/>
      <c r="SLK37" s="190"/>
      <c r="SLL37" s="190"/>
      <c r="SLM37" s="241"/>
      <c r="SLN37" s="806"/>
      <c r="SLO37" s="190"/>
      <c r="SLP37" s="190"/>
      <c r="SLQ37" s="190"/>
      <c r="SLR37" s="194"/>
      <c r="SLS37" s="190"/>
      <c r="SLT37" s="189"/>
      <c r="SLU37" s="189"/>
      <c r="SLV37" s="189"/>
      <c r="SLW37" s="189"/>
      <c r="SLX37" s="190"/>
      <c r="SLY37" s="190"/>
      <c r="SLZ37" s="190"/>
      <c r="SMA37" s="190"/>
      <c r="SMB37" s="190"/>
      <c r="SMC37" s="241"/>
      <c r="SMD37" s="806"/>
      <c r="SME37" s="190"/>
      <c r="SMF37" s="190"/>
      <c r="SMG37" s="190"/>
      <c r="SMH37" s="194"/>
      <c r="SMI37" s="190"/>
      <c r="SMJ37" s="189"/>
      <c r="SMK37" s="189"/>
      <c r="SML37" s="189"/>
      <c r="SMM37" s="189"/>
      <c r="SMN37" s="190"/>
      <c r="SMO37" s="190"/>
      <c r="SMP37" s="190"/>
      <c r="SMQ37" s="190"/>
      <c r="SMR37" s="190"/>
      <c r="SMS37" s="241"/>
      <c r="SMT37" s="806"/>
      <c r="SMU37" s="190"/>
      <c r="SMV37" s="190"/>
      <c r="SMW37" s="190"/>
      <c r="SMX37" s="194"/>
      <c r="SMY37" s="190"/>
      <c r="SMZ37" s="189"/>
      <c r="SNA37" s="189"/>
      <c r="SNB37" s="189"/>
      <c r="SNC37" s="189"/>
      <c r="SND37" s="190"/>
      <c r="SNE37" s="190"/>
      <c r="SNF37" s="190"/>
      <c r="SNG37" s="190"/>
      <c r="SNH37" s="190"/>
      <c r="SNI37" s="241"/>
      <c r="SNJ37" s="806"/>
      <c r="SNK37" s="190"/>
      <c r="SNL37" s="190"/>
      <c r="SNM37" s="190"/>
      <c r="SNN37" s="194"/>
      <c r="SNO37" s="190"/>
      <c r="SNP37" s="189"/>
      <c r="SNQ37" s="189"/>
      <c r="SNR37" s="189"/>
      <c r="SNS37" s="189"/>
      <c r="SNT37" s="190"/>
      <c r="SNU37" s="190"/>
      <c r="SNV37" s="190"/>
      <c r="SNW37" s="190"/>
      <c r="SNX37" s="190"/>
      <c r="SNY37" s="241"/>
      <c r="SNZ37" s="806"/>
      <c r="SOA37" s="190"/>
      <c r="SOB37" s="190"/>
      <c r="SOC37" s="190"/>
      <c r="SOD37" s="194"/>
      <c r="SOE37" s="190"/>
      <c r="SOF37" s="189"/>
      <c r="SOG37" s="189"/>
      <c r="SOH37" s="189"/>
      <c r="SOI37" s="189"/>
      <c r="SOJ37" s="190"/>
      <c r="SOK37" s="190"/>
      <c r="SOL37" s="190"/>
      <c r="SOM37" s="190"/>
      <c r="SON37" s="190"/>
      <c r="SOO37" s="241"/>
      <c r="SOP37" s="806"/>
      <c r="SOQ37" s="190"/>
      <c r="SOR37" s="190"/>
      <c r="SOS37" s="190"/>
      <c r="SOT37" s="194"/>
      <c r="SOU37" s="190"/>
      <c r="SOV37" s="189"/>
      <c r="SOW37" s="189"/>
      <c r="SOX37" s="189"/>
      <c r="SOY37" s="189"/>
      <c r="SOZ37" s="190"/>
      <c r="SPA37" s="190"/>
      <c r="SPB37" s="190"/>
      <c r="SPC37" s="190"/>
      <c r="SPD37" s="190"/>
      <c r="SPE37" s="241"/>
      <c r="SPF37" s="806"/>
      <c r="SPG37" s="190"/>
      <c r="SPH37" s="190"/>
      <c r="SPI37" s="190"/>
      <c r="SPJ37" s="194"/>
      <c r="SPK37" s="190"/>
      <c r="SPL37" s="189"/>
      <c r="SPM37" s="189"/>
      <c r="SPN37" s="189"/>
      <c r="SPO37" s="189"/>
      <c r="SPP37" s="190"/>
      <c r="SPQ37" s="190"/>
      <c r="SPR37" s="190"/>
      <c r="SPS37" s="190"/>
      <c r="SPT37" s="190"/>
      <c r="SPU37" s="241"/>
      <c r="SPV37" s="806"/>
      <c r="SPW37" s="190"/>
      <c r="SPX37" s="190"/>
      <c r="SPY37" s="190"/>
      <c r="SPZ37" s="194"/>
      <c r="SQA37" s="190"/>
      <c r="SQB37" s="189"/>
      <c r="SQC37" s="189"/>
      <c r="SQD37" s="189"/>
      <c r="SQE37" s="189"/>
      <c r="SQF37" s="190"/>
      <c r="SQG37" s="190"/>
      <c r="SQH37" s="190"/>
      <c r="SQI37" s="190"/>
      <c r="SQJ37" s="190"/>
      <c r="SQK37" s="241"/>
      <c r="SQL37" s="806"/>
      <c r="SQM37" s="190"/>
      <c r="SQN37" s="190"/>
      <c r="SQO37" s="190"/>
      <c r="SQP37" s="194"/>
      <c r="SQQ37" s="190"/>
      <c r="SQR37" s="189"/>
      <c r="SQS37" s="189"/>
      <c r="SQT37" s="189"/>
      <c r="SQU37" s="189"/>
      <c r="SQV37" s="190"/>
      <c r="SQW37" s="190"/>
      <c r="SQX37" s="190"/>
      <c r="SQY37" s="190"/>
      <c r="SQZ37" s="190"/>
      <c r="SRA37" s="241"/>
      <c r="SRB37" s="806"/>
      <c r="SRC37" s="190"/>
      <c r="SRD37" s="190"/>
      <c r="SRE37" s="190"/>
      <c r="SRF37" s="194"/>
      <c r="SRG37" s="190"/>
      <c r="SRH37" s="189"/>
      <c r="SRI37" s="189"/>
      <c r="SRJ37" s="189"/>
      <c r="SRK37" s="189"/>
      <c r="SRL37" s="190"/>
      <c r="SRM37" s="190"/>
      <c r="SRN37" s="190"/>
      <c r="SRO37" s="190"/>
      <c r="SRP37" s="190"/>
      <c r="SRQ37" s="241"/>
      <c r="SRR37" s="806"/>
      <c r="SRS37" s="190"/>
      <c r="SRT37" s="190"/>
      <c r="SRU37" s="190"/>
      <c r="SRV37" s="194"/>
      <c r="SRW37" s="190"/>
      <c r="SRX37" s="189"/>
      <c r="SRY37" s="189"/>
      <c r="SRZ37" s="189"/>
      <c r="SSA37" s="189"/>
      <c r="SSB37" s="190"/>
      <c r="SSC37" s="190"/>
      <c r="SSD37" s="190"/>
      <c r="SSE37" s="190"/>
      <c r="SSF37" s="190"/>
      <c r="SSG37" s="241"/>
      <c r="SSH37" s="806"/>
      <c r="SSI37" s="190"/>
      <c r="SSJ37" s="190"/>
      <c r="SSK37" s="190"/>
      <c r="SSL37" s="194"/>
      <c r="SSM37" s="190"/>
      <c r="SSN37" s="189"/>
      <c r="SSO37" s="189"/>
      <c r="SSP37" s="189"/>
      <c r="SSQ37" s="189"/>
      <c r="SSR37" s="190"/>
      <c r="SSS37" s="190"/>
      <c r="SST37" s="190"/>
      <c r="SSU37" s="190"/>
      <c r="SSV37" s="190"/>
      <c r="SSW37" s="241"/>
      <c r="SSX37" s="806"/>
      <c r="SSY37" s="190"/>
      <c r="SSZ37" s="190"/>
      <c r="STA37" s="190"/>
      <c r="STB37" s="194"/>
      <c r="STC37" s="190"/>
      <c r="STD37" s="189"/>
      <c r="STE37" s="189"/>
      <c r="STF37" s="189"/>
      <c r="STG37" s="189"/>
      <c r="STH37" s="190"/>
      <c r="STI37" s="190"/>
      <c r="STJ37" s="190"/>
      <c r="STK37" s="190"/>
      <c r="STL37" s="190"/>
      <c r="STM37" s="241"/>
      <c r="STN37" s="806"/>
      <c r="STO37" s="190"/>
      <c r="STP37" s="190"/>
      <c r="STQ37" s="190"/>
      <c r="STR37" s="194"/>
      <c r="STS37" s="190"/>
      <c r="STT37" s="189"/>
      <c r="STU37" s="189"/>
      <c r="STV37" s="189"/>
      <c r="STW37" s="189"/>
      <c r="STX37" s="190"/>
      <c r="STY37" s="190"/>
      <c r="STZ37" s="190"/>
      <c r="SUA37" s="190"/>
      <c r="SUB37" s="190"/>
      <c r="SUC37" s="241"/>
      <c r="SUD37" s="806"/>
      <c r="SUE37" s="190"/>
      <c r="SUF37" s="190"/>
      <c r="SUG37" s="190"/>
      <c r="SUH37" s="194"/>
      <c r="SUI37" s="190"/>
      <c r="SUJ37" s="189"/>
      <c r="SUK37" s="189"/>
      <c r="SUL37" s="189"/>
      <c r="SUM37" s="189"/>
      <c r="SUN37" s="190"/>
      <c r="SUO37" s="190"/>
      <c r="SUP37" s="190"/>
      <c r="SUQ37" s="190"/>
      <c r="SUR37" s="190"/>
      <c r="SUS37" s="241"/>
      <c r="SUT37" s="806"/>
      <c r="SUU37" s="190"/>
      <c r="SUV37" s="190"/>
      <c r="SUW37" s="190"/>
      <c r="SUX37" s="194"/>
      <c r="SUY37" s="190"/>
      <c r="SUZ37" s="189"/>
      <c r="SVA37" s="189"/>
      <c r="SVB37" s="189"/>
      <c r="SVC37" s="189"/>
      <c r="SVD37" s="190"/>
      <c r="SVE37" s="190"/>
      <c r="SVF37" s="190"/>
      <c r="SVG37" s="190"/>
      <c r="SVH37" s="190"/>
      <c r="SVI37" s="241"/>
      <c r="SVJ37" s="806"/>
      <c r="SVK37" s="190"/>
      <c r="SVL37" s="190"/>
      <c r="SVM37" s="190"/>
      <c r="SVN37" s="194"/>
      <c r="SVO37" s="190"/>
      <c r="SVP37" s="189"/>
      <c r="SVQ37" s="189"/>
      <c r="SVR37" s="189"/>
      <c r="SVS37" s="189"/>
      <c r="SVT37" s="190"/>
      <c r="SVU37" s="190"/>
      <c r="SVV37" s="190"/>
      <c r="SVW37" s="190"/>
      <c r="SVX37" s="190"/>
      <c r="SVY37" s="241"/>
      <c r="SVZ37" s="806"/>
      <c r="SWA37" s="190"/>
      <c r="SWB37" s="190"/>
      <c r="SWC37" s="190"/>
      <c r="SWD37" s="194"/>
      <c r="SWE37" s="190"/>
      <c r="SWF37" s="189"/>
      <c r="SWG37" s="189"/>
      <c r="SWH37" s="189"/>
      <c r="SWI37" s="189"/>
      <c r="SWJ37" s="190"/>
      <c r="SWK37" s="190"/>
      <c r="SWL37" s="190"/>
      <c r="SWM37" s="190"/>
      <c r="SWN37" s="190"/>
      <c r="SWO37" s="241"/>
      <c r="SWP37" s="806"/>
      <c r="SWQ37" s="190"/>
      <c r="SWR37" s="190"/>
      <c r="SWS37" s="190"/>
      <c r="SWT37" s="194"/>
      <c r="SWU37" s="190"/>
      <c r="SWV37" s="189"/>
      <c r="SWW37" s="189"/>
      <c r="SWX37" s="189"/>
      <c r="SWY37" s="189"/>
      <c r="SWZ37" s="190"/>
      <c r="SXA37" s="190"/>
      <c r="SXB37" s="190"/>
      <c r="SXC37" s="190"/>
      <c r="SXD37" s="190"/>
      <c r="SXE37" s="241"/>
      <c r="SXF37" s="806"/>
      <c r="SXG37" s="190"/>
      <c r="SXH37" s="190"/>
      <c r="SXI37" s="190"/>
      <c r="SXJ37" s="194"/>
      <c r="SXK37" s="190"/>
      <c r="SXL37" s="189"/>
      <c r="SXM37" s="189"/>
      <c r="SXN37" s="189"/>
      <c r="SXO37" s="189"/>
      <c r="SXP37" s="190"/>
      <c r="SXQ37" s="190"/>
      <c r="SXR37" s="190"/>
      <c r="SXS37" s="190"/>
      <c r="SXT37" s="190"/>
      <c r="SXU37" s="241"/>
      <c r="SXV37" s="806"/>
      <c r="SXW37" s="190"/>
      <c r="SXX37" s="190"/>
      <c r="SXY37" s="190"/>
      <c r="SXZ37" s="194"/>
      <c r="SYA37" s="190"/>
      <c r="SYB37" s="189"/>
      <c r="SYC37" s="189"/>
      <c r="SYD37" s="189"/>
      <c r="SYE37" s="189"/>
      <c r="SYF37" s="190"/>
      <c r="SYG37" s="190"/>
      <c r="SYH37" s="190"/>
      <c r="SYI37" s="190"/>
      <c r="SYJ37" s="190"/>
      <c r="SYK37" s="241"/>
      <c r="SYL37" s="806"/>
      <c r="SYM37" s="190"/>
      <c r="SYN37" s="190"/>
      <c r="SYO37" s="190"/>
      <c r="SYP37" s="194"/>
      <c r="SYQ37" s="190"/>
      <c r="SYR37" s="189"/>
      <c r="SYS37" s="189"/>
      <c r="SYT37" s="189"/>
      <c r="SYU37" s="189"/>
      <c r="SYV37" s="190"/>
      <c r="SYW37" s="190"/>
      <c r="SYX37" s="190"/>
      <c r="SYY37" s="190"/>
      <c r="SYZ37" s="190"/>
      <c r="SZA37" s="241"/>
      <c r="SZB37" s="806"/>
      <c r="SZC37" s="190"/>
      <c r="SZD37" s="190"/>
      <c r="SZE37" s="190"/>
      <c r="SZF37" s="194"/>
      <c r="SZG37" s="190"/>
      <c r="SZH37" s="189"/>
      <c r="SZI37" s="189"/>
      <c r="SZJ37" s="189"/>
      <c r="SZK37" s="189"/>
      <c r="SZL37" s="190"/>
      <c r="SZM37" s="190"/>
      <c r="SZN37" s="190"/>
      <c r="SZO37" s="190"/>
      <c r="SZP37" s="190"/>
      <c r="SZQ37" s="241"/>
      <c r="SZR37" s="806"/>
      <c r="SZS37" s="190"/>
      <c r="SZT37" s="190"/>
      <c r="SZU37" s="190"/>
      <c r="SZV37" s="194"/>
      <c r="SZW37" s="190"/>
      <c r="SZX37" s="189"/>
      <c r="SZY37" s="189"/>
      <c r="SZZ37" s="189"/>
      <c r="TAA37" s="189"/>
      <c r="TAB37" s="190"/>
      <c r="TAC37" s="190"/>
      <c r="TAD37" s="190"/>
      <c r="TAE37" s="190"/>
      <c r="TAF37" s="190"/>
      <c r="TAG37" s="241"/>
      <c r="TAH37" s="806"/>
      <c r="TAI37" s="190"/>
      <c r="TAJ37" s="190"/>
      <c r="TAK37" s="190"/>
      <c r="TAL37" s="194"/>
      <c r="TAM37" s="190"/>
      <c r="TAN37" s="189"/>
      <c r="TAO37" s="189"/>
      <c r="TAP37" s="189"/>
      <c r="TAQ37" s="189"/>
      <c r="TAR37" s="190"/>
      <c r="TAS37" s="190"/>
      <c r="TAT37" s="190"/>
      <c r="TAU37" s="190"/>
      <c r="TAV37" s="190"/>
      <c r="TAW37" s="241"/>
      <c r="TAX37" s="806"/>
      <c r="TAY37" s="190"/>
      <c r="TAZ37" s="190"/>
      <c r="TBA37" s="190"/>
      <c r="TBB37" s="194"/>
      <c r="TBC37" s="190"/>
      <c r="TBD37" s="189"/>
      <c r="TBE37" s="189"/>
      <c r="TBF37" s="189"/>
      <c r="TBG37" s="189"/>
      <c r="TBH37" s="190"/>
      <c r="TBI37" s="190"/>
      <c r="TBJ37" s="190"/>
      <c r="TBK37" s="190"/>
      <c r="TBL37" s="190"/>
      <c r="TBM37" s="241"/>
      <c r="TBN37" s="806"/>
      <c r="TBO37" s="190"/>
      <c r="TBP37" s="190"/>
      <c r="TBQ37" s="190"/>
      <c r="TBR37" s="194"/>
      <c r="TBS37" s="190"/>
      <c r="TBT37" s="189"/>
      <c r="TBU37" s="189"/>
      <c r="TBV37" s="189"/>
      <c r="TBW37" s="189"/>
      <c r="TBX37" s="190"/>
      <c r="TBY37" s="190"/>
      <c r="TBZ37" s="190"/>
      <c r="TCA37" s="190"/>
      <c r="TCB37" s="190"/>
      <c r="TCC37" s="241"/>
      <c r="TCD37" s="806"/>
      <c r="TCE37" s="190"/>
      <c r="TCF37" s="190"/>
      <c r="TCG37" s="190"/>
      <c r="TCH37" s="194"/>
      <c r="TCI37" s="190"/>
      <c r="TCJ37" s="189"/>
      <c r="TCK37" s="189"/>
      <c r="TCL37" s="189"/>
      <c r="TCM37" s="189"/>
      <c r="TCN37" s="190"/>
      <c r="TCO37" s="190"/>
      <c r="TCP37" s="190"/>
      <c r="TCQ37" s="190"/>
      <c r="TCR37" s="190"/>
      <c r="TCS37" s="241"/>
      <c r="TCT37" s="806"/>
      <c r="TCU37" s="190"/>
      <c r="TCV37" s="190"/>
      <c r="TCW37" s="190"/>
      <c r="TCX37" s="194"/>
      <c r="TCY37" s="190"/>
      <c r="TCZ37" s="189"/>
      <c r="TDA37" s="189"/>
      <c r="TDB37" s="189"/>
      <c r="TDC37" s="189"/>
      <c r="TDD37" s="190"/>
      <c r="TDE37" s="190"/>
      <c r="TDF37" s="190"/>
      <c r="TDG37" s="190"/>
      <c r="TDH37" s="190"/>
      <c r="TDI37" s="241"/>
      <c r="TDJ37" s="806"/>
      <c r="TDK37" s="190"/>
      <c r="TDL37" s="190"/>
      <c r="TDM37" s="190"/>
      <c r="TDN37" s="194"/>
      <c r="TDO37" s="190"/>
      <c r="TDP37" s="189"/>
      <c r="TDQ37" s="189"/>
      <c r="TDR37" s="189"/>
      <c r="TDS37" s="189"/>
      <c r="TDT37" s="190"/>
      <c r="TDU37" s="190"/>
      <c r="TDV37" s="190"/>
      <c r="TDW37" s="190"/>
      <c r="TDX37" s="190"/>
      <c r="TDY37" s="241"/>
      <c r="TDZ37" s="806"/>
      <c r="TEA37" s="190"/>
      <c r="TEB37" s="190"/>
      <c r="TEC37" s="190"/>
      <c r="TED37" s="194"/>
      <c r="TEE37" s="190"/>
      <c r="TEF37" s="189"/>
      <c r="TEG37" s="189"/>
      <c r="TEH37" s="189"/>
      <c r="TEI37" s="189"/>
      <c r="TEJ37" s="190"/>
      <c r="TEK37" s="190"/>
      <c r="TEL37" s="190"/>
      <c r="TEM37" s="190"/>
      <c r="TEN37" s="190"/>
      <c r="TEO37" s="241"/>
      <c r="TEP37" s="806"/>
      <c r="TEQ37" s="190"/>
      <c r="TER37" s="190"/>
      <c r="TES37" s="190"/>
      <c r="TET37" s="194"/>
      <c r="TEU37" s="190"/>
      <c r="TEV37" s="189"/>
      <c r="TEW37" s="189"/>
      <c r="TEX37" s="189"/>
      <c r="TEY37" s="189"/>
      <c r="TEZ37" s="190"/>
      <c r="TFA37" s="190"/>
      <c r="TFB37" s="190"/>
      <c r="TFC37" s="190"/>
      <c r="TFD37" s="190"/>
      <c r="TFE37" s="241"/>
      <c r="TFF37" s="806"/>
      <c r="TFG37" s="190"/>
      <c r="TFH37" s="190"/>
      <c r="TFI37" s="190"/>
      <c r="TFJ37" s="194"/>
      <c r="TFK37" s="190"/>
      <c r="TFL37" s="189"/>
      <c r="TFM37" s="189"/>
      <c r="TFN37" s="189"/>
      <c r="TFO37" s="189"/>
      <c r="TFP37" s="190"/>
      <c r="TFQ37" s="190"/>
      <c r="TFR37" s="190"/>
      <c r="TFS37" s="190"/>
      <c r="TFT37" s="190"/>
      <c r="TFU37" s="241"/>
      <c r="TFV37" s="806"/>
      <c r="TFW37" s="190"/>
      <c r="TFX37" s="190"/>
      <c r="TFY37" s="190"/>
      <c r="TFZ37" s="194"/>
      <c r="TGA37" s="190"/>
      <c r="TGB37" s="189"/>
      <c r="TGC37" s="189"/>
      <c r="TGD37" s="189"/>
      <c r="TGE37" s="189"/>
      <c r="TGF37" s="190"/>
      <c r="TGG37" s="190"/>
      <c r="TGH37" s="190"/>
      <c r="TGI37" s="190"/>
      <c r="TGJ37" s="190"/>
      <c r="TGK37" s="241"/>
      <c r="TGL37" s="806"/>
      <c r="TGM37" s="190"/>
      <c r="TGN37" s="190"/>
      <c r="TGO37" s="190"/>
      <c r="TGP37" s="194"/>
      <c r="TGQ37" s="190"/>
      <c r="TGR37" s="189"/>
      <c r="TGS37" s="189"/>
      <c r="TGT37" s="189"/>
      <c r="TGU37" s="189"/>
      <c r="TGV37" s="190"/>
      <c r="TGW37" s="190"/>
      <c r="TGX37" s="190"/>
      <c r="TGY37" s="190"/>
      <c r="TGZ37" s="190"/>
      <c r="THA37" s="241"/>
      <c r="THB37" s="806"/>
      <c r="THC37" s="190"/>
      <c r="THD37" s="190"/>
      <c r="THE37" s="190"/>
      <c r="THF37" s="194"/>
      <c r="THG37" s="190"/>
      <c r="THH37" s="189"/>
      <c r="THI37" s="189"/>
      <c r="THJ37" s="189"/>
      <c r="THK37" s="189"/>
      <c r="THL37" s="190"/>
      <c r="THM37" s="190"/>
      <c r="THN37" s="190"/>
      <c r="THO37" s="190"/>
      <c r="THP37" s="190"/>
      <c r="THQ37" s="241"/>
      <c r="THR37" s="806"/>
      <c r="THS37" s="190"/>
      <c r="THT37" s="190"/>
      <c r="THU37" s="190"/>
      <c r="THV37" s="194"/>
      <c r="THW37" s="190"/>
      <c r="THX37" s="189"/>
      <c r="THY37" s="189"/>
      <c r="THZ37" s="189"/>
      <c r="TIA37" s="189"/>
      <c r="TIB37" s="190"/>
      <c r="TIC37" s="190"/>
      <c r="TID37" s="190"/>
      <c r="TIE37" s="190"/>
      <c r="TIF37" s="190"/>
      <c r="TIG37" s="241"/>
      <c r="TIH37" s="806"/>
      <c r="TII37" s="190"/>
      <c r="TIJ37" s="190"/>
      <c r="TIK37" s="190"/>
      <c r="TIL37" s="194"/>
      <c r="TIM37" s="190"/>
      <c r="TIN37" s="189"/>
      <c r="TIO37" s="189"/>
      <c r="TIP37" s="189"/>
      <c r="TIQ37" s="189"/>
      <c r="TIR37" s="190"/>
      <c r="TIS37" s="190"/>
      <c r="TIT37" s="190"/>
      <c r="TIU37" s="190"/>
      <c r="TIV37" s="190"/>
      <c r="TIW37" s="241"/>
      <c r="TIX37" s="806"/>
      <c r="TIY37" s="190"/>
      <c r="TIZ37" s="190"/>
      <c r="TJA37" s="190"/>
      <c r="TJB37" s="194"/>
      <c r="TJC37" s="190"/>
      <c r="TJD37" s="189"/>
      <c r="TJE37" s="189"/>
      <c r="TJF37" s="189"/>
      <c r="TJG37" s="189"/>
      <c r="TJH37" s="190"/>
      <c r="TJI37" s="190"/>
      <c r="TJJ37" s="190"/>
      <c r="TJK37" s="190"/>
      <c r="TJL37" s="190"/>
      <c r="TJM37" s="241"/>
      <c r="TJN37" s="806"/>
      <c r="TJO37" s="190"/>
      <c r="TJP37" s="190"/>
      <c r="TJQ37" s="190"/>
      <c r="TJR37" s="194"/>
      <c r="TJS37" s="190"/>
      <c r="TJT37" s="189"/>
      <c r="TJU37" s="189"/>
      <c r="TJV37" s="189"/>
      <c r="TJW37" s="189"/>
      <c r="TJX37" s="190"/>
      <c r="TJY37" s="190"/>
      <c r="TJZ37" s="190"/>
      <c r="TKA37" s="190"/>
      <c r="TKB37" s="190"/>
      <c r="TKC37" s="241"/>
      <c r="TKD37" s="806"/>
      <c r="TKE37" s="190"/>
      <c r="TKF37" s="190"/>
      <c r="TKG37" s="190"/>
      <c r="TKH37" s="194"/>
      <c r="TKI37" s="190"/>
      <c r="TKJ37" s="189"/>
      <c r="TKK37" s="189"/>
      <c r="TKL37" s="189"/>
      <c r="TKM37" s="189"/>
      <c r="TKN37" s="190"/>
      <c r="TKO37" s="190"/>
      <c r="TKP37" s="190"/>
      <c r="TKQ37" s="190"/>
      <c r="TKR37" s="190"/>
      <c r="TKS37" s="241"/>
      <c r="TKT37" s="806"/>
      <c r="TKU37" s="190"/>
      <c r="TKV37" s="190"/>
      <c r="TKW37" s="190"/>
      <c r="TKX37" s="194"/>
      <c r="TKY37" s="190"/>
      <c r="TKZ37" s="189"/>
      <c r="TLA37" s="189"/>
      <c r="TLB37" s="189"/>
      <c r="TLC37" s="189"/>
      <c r="TLD37" s="190"/>
      <c r="TLE37" s="190"/>
      <c r="TLF37" s="190"/>
      <c r="TLG37" s="190"/>
      <c r="TLH37" s="190"/>
      <c r="TLI37" s="241"/>
      <c r="TLJ37" s="806"/>
      <c r="TLK37" s="190"/>
      <c r="TLL37" s="190"/>
      <c r="TLM37" s="190"/>
      <c r="TLN37" s="194"/>
      <c r="TLO37" s="190"/>
      <c r="TLP37" s="189"/>
      <c r="TLQ37" s="189"/>
      <c r="TLR37" s="189"/>
      <c r="TLS37" s="189"/>
      <c r="TLT37" s="190"/>
      <c r="TLU37" s="190"/>
      <c r="TLV37" s="190"/>
      <c r="TLW37" s="190"/>
      <c r="TLX37" s="190"/>
      <c r="TLY37" s="241"/>
      <c r="TLZ37" s="806"/>
      <c r="TMA37" s="190"/>
      <c r="TMB37" s="190"/>
      <c r="TMC37" s="190"/>
      <c r="TMD37" s="194"/>
      <c r="TME37" s="190"/>
      <c r="TMF37" s="189"/>
      <c r="TMG37" s="189"/>
      <c r="TMH37" s="189"/>
      <c r="TMI37" s="189"/>
      <c r="TMJ37" s="190"/>
      <c r="TMK37" s="190"/>
      <c r="TML37" s="190"/>
      <c r="TMM37" s="190"/>
      <c r="TMN37" s="190"/>
      <c r="TMO37" s="241"/>
      <c r="TMP37" s="806"/>
      <c r="TMQ37" s="190"/>
      <c r="TMR37" s="190"/>
      <c r="TMS37" s="190"/>
      <c r="TMT37" s="194"/>
      <c r="TMU37" s="190"/>
      <c r="TMV37" s="189"/>
      <c r="TMW37" s="189"/>
      <c r="TMX37" s="189"/>
      <c r="TMY37" s="189"/>
      <c r="TMZ37" s="190"/>
      <c r="TNA37" s="190"/>
      <c r="TNB37" s="190"/>
      <c r="TNC37" s="190"/>
      <c r="TND37" s="190"/>
      <c r="TNE37" s="241"/>
      <c r="TNF37" s="806"/>
      <c r="TNG37" s="190"/>
      <c r="TNH37" s="190"/>
      <c r="TNI37" s="190"/>
      <c r="TNJ37" s="194"/>
      <c r="TNK37" s="190"/>
      <c r="TNL37" s="189"/>
      <c r="TNM37" s="189"/>
      <c r="TNN37" s="189"/>
      <c r="TNO37" s="189"/>
      <c r="TNP37" s="190"/>
      <c r="TNQ37" s="190"/>
      <c r="TNR37" s="190"/>
      <c r="TNS37" s="190"/>
      <c r="TNT37" s="190"/>
      <c r="TNU37" s="241"/>
      <c r="TNV37" s="806"/>
      <c r="TNW37" s="190"/>
      <c r="TNX37" s="190"/>
      <c r="TNY37" s="190"/>
      <c r="TNZ37" s="194"/>
      <c r="TOA37" s="190"/>
      <c r="TOB37" s="189"/>
      <c r="TOC37" s="189"/>
      <c r="TOD37" s="189"/>
      <c r="TOE37" s="189"/>
      <c r="TOF37" s="190"/>
      <c r="TOG37" s="190"/>
      <c r="TOH37" s="190"/>
      <c r="TOI37" s="190"/>
      <c r="TOJ37" s="190"/>
      <c r="TOK37" s="241"/>
      <c r="TOL37" s="806"/>
      <c r="TOM37" s="190"/>
      <c r="TON37" s="190"/>
      <c r="TOO37" s="190"/>
      <c r="TOP37" s="194"/>
      <c r="TOQ37" s="190"/>
      <c r="TOR37" s="189"/>
      <c r="TOS37" s="189"/>
      <c r="TOT37" s="189"/>
      <c r="TOU37" s="189"/>
      <c r="TOV37" s="190"/>
      <c r="TOW37" s="190"/>
      <c r="TOX37" s="190"/>
      <c r="TOY37" s="190"/>
      <c r="TOZ37" s="190"/>
      <c r="TPA37" s="241"/>
      <c r="TPB37" s="806"/>
      <c r="TPC37" s="190"/>
      <c r="TPD37" s="190"/>
      <c r="TPE37" s="190"/>
      <c r="TPF37" s="194"/>
      <c r="TPG37" s="190"/>
      <c r="TPH37" s="189"/>
      <c r="TPI37" s="189"/>
      <c r="TPJ37" s="189"/>
      <c r="TPK37" s="189"/>
      <c r="TPL37" s="190"/>
      <c r="TPM37" s="190"/>
      <c r="TPN37" s="190"/>
      <c r="TPO37" s="190"/>
      <c r="TPP37" s="190"/>
      <c r="TPQ37" s="241"/>
      <c r="TPR37" s="806"/>
      <c r="TPS37" s="190"/>
      <c r="TPT37" s="190"/>
      <c r="TPU37" s="190"/>
      <c r="TPV37" s="194"/>
      <c r="TPW37" s="190"/>
      <c r="TPX37" s="189"/>
      <c r="TPY37" s="189"/>
      <c r="TPZ37" s="189"/>
      <c r="TQA37" s="189"/>
      <c r="TQB37" s="190"/>
      <c r="TQC37" s="190"/>
      <c r="TQD37" s="190"/>
      <c r="TQE37" s="190"/>
      <c r="TQF37" s="190"/>
      <c r="TQG37" s="241"/>
      <c r="TQH37" s="806"/>
      <c r="TQI37" s="190"/>
      <c r="TQJ37" s="190"/>
      <c r="TQK37" s="190"/>
      <c r="TQL37" s="194"/>
      <c r="TQM37" s="190"/>
      <c r="TQN37" s="189"/>
      <c r="TQO37" s="189"/>
      <c r="TQP37" s="189"/>
      <c r="TQQ37" s="189"/>
      <c r="TQR37" s="190"/>
      <c r="TQS37" s="190"/>
      <c r="TQT37" s="190"/>
      <c r="TQU37" s="190"/>
      <c r="TQV37" s="190"/>
      <c r="TQW37" s="241"/>
      <c r="TQX37" s="806"/>
      <c r="TQY37" s="190"/>
      <c r="TQZ37" s="190"/>
      <c r="TRA37" s="190"/>
      <c r="TRB37" s="194"/>
      <c r="TRC37" s="190"/>
      <c r="TRD37" s="189"/>
      <c r="TRE37" s="189"/>
      <c r="TRF37" s="189"/>
      <c r="TRG37" s="189"/>
      <c r="TRH37" s="190"/>
      <c r="TRI37" s="190"/>
      <c r="TRJ37" s="190"/>
      <c r="TRK37" s="190"/>
      <c r="TRL37" s="190"/>
      <c r="TRM37" s="241"/>
      <c r="TRN37" s="806"/>
      <c r="TRO37" s="190"/>
      <c r="TRP37" s="190"/>
      <c r="TRQ37" s="190"/>
      <c r="TRR37" s="194"/>
      <c r="TRS37" s="190"/>
      <c r="TRT37" s="189"/>
      <c r="TRU37" s="189"/>
      <c r="TRV37" s="189"/>
      <c r="TRW37" s="189"/>
      <c r="TRX37" s="190"/>
      <c r="TRY37" s="190"/>
      <c r="TRZ37" s="190"/>
      <c r="TSA37" s="190"/>
      <c r="TSB37" s="190"/>
      <c r="TSC37" s="241"/>
      <c r="TSD37" s="806"/>
      <c r="TSE37" s="190"/>
      <c r="TSF37" s="190"/>
      <c r="TSG37" s="190"/>
      <c r="TSH37" s="194"/>
      <c r="TSI37" s="190"/>
      <c r="TSJ37" s="189"/>
      <c r="TSK37" s="189"/>
      <c r="TSL37" s="189"/>
      <c r="TSM37" s="189"/>
      <c r="TSN37" s="190"/>
      <c r="TSO37" s="190"/>
      <c r="TSP37" s="190"/>
      <c r="TSQ37" s="190"/>
      <c r="TSR37" s="190"/>
      <c r="TSS37" s="241"/>
      <c r="TST37" s="806"/>
      <c r="TSU37" s="190"/>
      <c r="TSV37" s="190"/>
      <c r="TSW37" s="190"/>
      <c r="TSX37" s="194"/>
      <c r="TSY37" s="190"/>
      <c r="TSZ37" s="189"/>
      <c r="TTA37" s="189"/>
      <c r="TTB37" s="189"/>
      <c r="TTC37" s="189"/>
      <c r="TTD37" s="190"/>
      <c r="TTE37" s="190"/>
      <c r="TTF37" s="190"/>
      <c r="TTG37" s="190"/>
      <c r="TTH37" s="190"/>
      <c r="TTI37" s="241"/>
      <c r="TTJ37" s="806"/>
      <c r="TTK37" s="190"/>
      <c r="TTL37" s="190"/>
      <c r="TTM37" s="190"/>
      <c r="TTN37" s="194"/>
      <c r="TTO37" s="190"/>
      <c r="TTP37" s="189"/>
      <c r="TTQ37" s="189"/>
      <c r="TTR37" s="189"/>
      <c r="TTS37" s="189"/>
      <c r="TTT37" s="190"/>
      <c r="TTU37" s="190"/>
      <c r="TTV37" s="190"/>
      <c r="TTW37" s="190"/>
      <c r="TTX37" s="190"/>
      <c r="TTY37" s="241"/>
      <c r="TTZ37" s="806"/>
      <c r="TUA37" s="190"/>
      <c r="TUB37" s="190"/>
      <c r="TUC37" s="190"/>
      <c r="TUD37" s="194"/>
      <c r="TUE37" s="190"/>
      <c r="TUF37" s="189"/>
      <c r="TUG37" s="189"/>
      <c r="TUH37" s="189"/>
      <c r="TUI37" s="189"/>
      <c r="TUJ37" s="190"/>
      <c r="TUK37" s="190"/>
      <c r="TUL37" s="190"/>
      <c r="TUM37" s="190"/>
      <c r="TUN37" s="190"/>
      <c r="TUO37" s="241"/>
      <c r="TUP37" s="806"/>
      <c r="TUQ37" s="190"/>
      <c r="TUR37" s="190"/>
      <c r="TUS37" s="190"/>
      <c r="TUT37" s="194"/>
      <c r="TUU37" s="190"/>
      <c r="TUV37" s="189"/>
      <c r="TUW37" s="189"/>
      <c r="TUX37" s="189"/>
      <c r="TUY37" s="189"/>
      <c r="TUZ37" s="190"/>
      <c r="TVA37" s="190"/>
      <c r="TVB37" s="190"/>
      <c r="TVC37" s="190"/>
      <c r="TVD37" s="190"/>
      <c r="TVE37" s="241"/>
      <c r="TVF37" s="806"/>
      <c r="TVG37" s="190"/>
      <c r="TVH37" s="190"/>
      <c r="TVI37" s="190"/>
      <c r="TVJ37" s="194"/>
      <c r="TVK37" s="190"/>
      <c r="TVL37" s="189"/>
      <c r="TVM37" s="189"/>
      <c r="TVN37" s="189"/>
      <c r="TVO37" s="189"/>
      <c r="TVP37" s="190"/>
      <c r="TVQ37" s="190"/>
      <c r="TVR37" s="190"/>
      <c r="TVS37" s="190"/>
      <c r="TVT37" s="190"/>
      <c r="TVU37" s="241"/>
      <c r="TVV37" s="806"/>
      <c r="TVW37" s="190"/>
      <c r="TVX37" s="190"/>
      <c r="TVY37" s="190"/>
      <c r="TVZ37" s="194"/>
      <c r="TWA37" s="190"/>
      <c r="TWB37" s="189"/>
      <c r="TWC37" s="189"/>
      <c r="TWD37" s="189"/>
      <c r="TWE37" s="189"/>
      <c r="TWF37" s="190"/>
      <c r="TWG37" s="190"/>
      <c r="TWH37" s="190"/>
      <c r="TWI37" s="190"/>
      <c r="TWJ37" s="190"/>
      <c r="TWK37" s="241"/>
      <c r="TWL37" s="806"/>
      <c r="TWM37" s="190"/>
      <c r="TWN37" s="190"/>
      <c r="TWO37" s="190"/>
      <c r="TWP37" s="194"/>
      <c r="TWQ37" s="190"/>
      <c r="TWR37" s="189"/>
      <c r="TWS37" s="189"/>
      <c r="TWT37" s="189"/>
      <c r="TWU37" s="189"/>
      <c r="TWV37" s="190"/>
      <c r="TWW37" s="190"/>
      <c r="TWX37" s="190"/>
      <c r="TWY37" s="190"/>
      <c r="TWZ37" s="190"/>
      <c r="TXA37" s="241"/>
      <c r="TXB37" s="806"/>
      <c r="TXC37" s="190"/>
      <c r="TXD37" s="190"/>
      <c r="TXE37" s="190"/>
      <c r="TXF37" s="194"/>
      <c r="TXG37" s="190"/>
      <c r="TXH37" s="189"/>
      <c r="TXI37" s="189"/>
      <c r="TXJ37" s="189"/>
      <c r="TXK37" s="189"/>
      <c r="TXL37" s="190"/>
      <c r="TXM37" s="190"/>
      <c r="TXN37" s="190"/>
      <c r="TXO37" s="190"/>
      <c r="TXP37" s="190"/>
      <c r="TXQ37" s="241"/>
      <c r="TXR37" s="806"/>
      <c r="TXS37" s="190"/>
      <c r="TXT37" s="190"/>
      <c r="TXU37" s="190"/>
      <c r="TXV37" s="194"/>
      <c r="TXW37" s="190"/>
      <c r="TXX37" s="189"/>
      <c r="TXY37" s="189"/>
      <c r="TXZ37" s="189"/>
      <c r="TYA37" s="189"/>
      <c r="TYB37" s="190"/>
      <c r="TYC37" s="190"/>
      <c r="TYD37" s="190"/>
      <c r="TYE37" s="190"/>
      <c r="TYF37" s="190"/>
      <c r="TYG37" s="241"/>
      <c r="TYH37" s="806"/>
      <c r="TYI37" s="190"/>
      <c r="TYJ37" s="190"/>
      <c r="TYK37" s="190"/>
      <c r="TYL37" s="194"/>
      <c r="TYM37" s="190"/>
      <c r="TYN37" s="189"/>
      <c r="TYO37" s="189"/>
      <c r="TYP37" s="189"/>
      <c r="TYQ37" s="189"/>
      <c r="TYR37" s="190"/>
      <c r="TYS37" s="190"/>
      <c r="TYT37" s="190"/>
      <c r="TYU37" s="190"/>
      <c r="TYV37" s="190"/>
      <c r="TYW37" s="241"/>
      <c r="TYX37" s="806"/>
      <c r="TYY37" s="190"/>
      <c r="TYZ37" s="190"/>
      <c r="TZA37" s="190"/>
      <c r="TZB37" s="194"/>
      <c r="TZC37" s="190"/>
      <c r="TZD37" s="189"/>
      <c r="TZE37" s="189"/>
      <c r="TZF37" s="189"/>
      <c r="TZG37" s="189"/>
      <c r="TZH37" s="190"/>
      <c r="TZI37" s="190"/>
      <c r="TZJ37" s="190"/>
      <c r="TZK37" s="190"/>
      <c r="TZL37" s="190"/>
      <c r="TZM37" s="241"/>
      <c r="TZN37" s="806"/>
      <c r="TZO37" s="190"/>
      <c r="TZP37" s="190"/>
      <c r="TZQ37" s="190"/>
      <c r="TZR37" s="194"/>
      <c r="TZS37" s="190"/>
      <c r="TZT37" s="189"/>
      <c r="TZU37" s="189"/>
      <c r="TZV37" s="189"/>
      <c r="TZW37" s="189"/>
      <c r="TZX37" s="190"/>
      <c r="TZY37" s="190"/>
      <c r="TZZ37" s="190"/>
      <c r="UAA37" s="190"/>
      <c r="UAB37" s="190"/>
      <c r="UAC37" s="241"/>
      <c r="UAD37" s="806"/>
      <c r="UAE37" s="190"/>
      <c r="UAF37" s="190"/>
      <c r="UAG37" s="190"/>
      <c r="UAH37" s="194"/>
      <c r="UAI37" s="190"/>
      <c r="UAJ37" s="189"/>
      <c r="UAK37" s="189"/>
      <c r="UAL37" s="189"/>
      <c r="UAM37" s="189"/>
      <c r="UAN37" s="190"/>
      <c r="UAO37" s="190"/>
      <c r="UAP37" s="190"/>
      <c r="UAQ37" s="190"/>
      <c r="UAR37" s="190"/>
      <c r="UAS37" s="241"/>
      <c r="UAT37" s="806"/>
      <c r="UAU37" s="190"/>
      <c r="UAV37" s="190"/>
      <c r="UAW37" s="190"/>
      <c r="UAX37" s="194"/>
      <c r="UAY37" s="190"/>
      <c r="UAZ37" s="189"/>
      <c r="UBA37" s="189"/>
      <c r="UBB37" s="189"/>
      <c r="UBC37" s="189"/>
      <c r="UBD37" s="190"/>
      <c r="UBE37" s="190"/>
      <c r="UBF37" s="190"/>
      <c r="UBG37" s="190"/>
      <c r="UBH37" s="190"/>
      <c r="UBI37" s="241"/>
      <c r="UBJ37" s="806"/>
      <c r="UBK37" s="190"/>
      <c r="UBL37" s="190"/>
      <c r="UBM37" s="190"/>
      <c r="UBN37" s="194"/>
      <c r="UBO37" s="190"/>
      <c r="UBP37" s="189"/>
      <c r="UBQ37" s="189"/>
      <c r="UBR37" s="189"/>
      <c r="UBS37" s="189"/>
      <c r="UBT37" s="190"/>
      <c r="UBU37" s="190"/>
      <c r="UBV37" s="190"/>
      <c r="UBW37" s="190"/>
      <c r="UBX37" s="190"/>
      <c r="UBY37" s="241"/>
      <c r="UBZ37" s="806"/>
      <c r="UCA37" s="190"/>
      <c r="UCB37" s="190"/>
      <c r="UCC37" s="190"/>
      <c r="UCD37" s="194"/>
      <c r="UCE37" s="190"/>
      <c r="UCF37" s="189"/>
      <c r="UCG37" s="189"/>
      <c r="UCH37" s="189"/>
      <c r="UCI37" s="189"/>
      <c r="UCJ37" s="190"/>
      <c r="UCK37" s="190"/>
      <c r="UCL37" s="190"/>
      <c r="UCM37" s="190"/>
      <c r="UCN37" s="190"/>
      <c r="UCO37" s="241"/>
      <c r="UCP37" s="806"/>
      <c r="UCQ37" s="190"/>
      <c r="UCR37" s="190"/>
      <c r="UCS37" s="190"/>
      <c r="UCT37" s="194"/>
      <c r="UCU37" s="190"/>
      <c r="UCV37" s="189"/>
      <c r="UCW37" s="189"/>
      <c r="UCX37" s="189"/>
      <c r="UCY37" s="189"/>
      <c r="UCZ37" s="190"/>
      <c r="UDA37" s="190"/>
      <c r="UDB37" s="190"/>
      <c r="UDC37" s="190"/>
      <c r="UDD37" s="190"/>
      <c r="UDE37" s="241"/>
      <c r="UDF37" s="806"/>
      <c r="UDG37" s="190"/>
      <c r="UDH37" s="190"/>
      <c r="UDI37" s="190"/>
      <c r="UDJ37" s="194"/>
      <c r="UDK37" s="190"/>
      <c r="UDL37" s="189"/>
      <c r="UDM37" s="189"/>
      <c r="UDN37" s="189"/>
      <c r="UDO37" s="189"/>
      <c r="UDP37" s="190"/>
      <c r="UDQ37" s="190"/>
      <c r="UDR37" s="190"/>
      <c r="UDS37" s="190"/>
      <c r="UDT37" s="190"/>
      <c r="UDU37" s="241"/>
      <c r="UDV37" s="806"/>
      <c r="UDW37" s="190"/>
      <c r="UDX37" s="190"/>
      <c r="UDY37" s="190"/>
      <c r="UDZ37" s="194"/>
      <c r="UEA37" s="190"/>
      <c r="UEB37" s="189"/>
      <c r="UEC37" s="189"/>
      <c r="UED37" s="189"/>
      <c r="UEE37" s="189"/>
      <c r="UEF37" s="190"/>
      <c r="UEG37" s="190"/>
      <c r="UEH37" s="190"/>
      <c r="UEI37" s="190"/>
      <c r="UEJ37" s="190"/>
      <c r="UEK37" s="241"/>
      <c r="UEL37" s="806"/>
      <c r="UEM37" s="190"/>
      <c r="UEN37" s="190"/>
      <c r="UEO37" s="190"/>
      <c r="UEP37" s="194"/>
      <c r="UEQ37" s="190"/>
      <c r="UER37" s="189"/>
      <c r="UES37" s="189"/>
      <c r="UET37" s="189"/>
      <c r="UEU37" s="189"/>
      <c r="UEV37" s="190"/>
      <c r="UEW37" s="190"/>
      <c r="UEX37" s="190"/>
      <c r="UEY37" s="190"/>
      <c r="UEZ37" s="190"/>
      <c r="UFA37" s="241"/>
      <c r="UFB37" s="806"/>
      <c r="UFC37" s="190"/>
      <c r="UFD37" s="190"/>
      <c r="UFE37" s="190"/>
      <c r="UFF37" s="194"/>
      <c r="UFG37" s="190"/>
      <c r="UFH37" s="189"/>
      <c r="UFI37" s="189"/>
      <c r="UFJ37" s="189"/>
      <c r="UFK37" s="189"/>
      <c r="UFL37" s="190"/>
      <c r="UFM37" s="190"/>
      <c r="UFN37" s="190"/>
      <c r="UFO37" s="190"/>
      <c r="UFP37" s="190"/>
      <c r="UFQ37" s="241"/>
      <c r="UFR37" s="806"/>
      <c r="UFS37" s="190"/>
      <c r="UFT37" s="190"/>
      <c r="UFU37" s="190"/>
      <c r="UFV37" s="194"/>
      <c r="UFW37" s="190"/>
      <c r="UFX37" s="189"/>
      <c r="UFY37" s="189"/>
      <c r="UFZ37" s="189"/>
      <c r="UGA37" s="189"/>
      <c r="UGB37" s="190"/>
      <c r="UGC37" s="190"/>
      <c r="UGD37" s="190"/>
      <c r="UGE37" s="190"/>
      <c r="UGF37" s="190"/>
      <c r="UGG37" s="241"/>
      <c r="UGH37" s="806"/>
      <c r="UGI37" s="190"/>
      <c r="UGJ37" s="190"/>
      <c r="UGK37" s="190"/>
      <c r="UGL37" s="194"/>
      <c r="UGM37" s="190"/>
      <c r="UGN37" s="189"/>
      <c r="UGO37" s="189"/>
      <c r="UGP37" s="189"/>
      <c r="UGQ37" s="189"/>
      <c r="UGR37" s="190"/>
      <c r="UGS37" s="190"/>
      <c r="UGT37" s="190"/>
      <c r="UGU37" s="190"/>
      <c r="UGV37" s="190"/>
      <c r="UGW37" s="241"/>
      <c r="UGX37" s="806"/>
      <c r="UGY37" s="190"/>
      <c r="UGZ37" s="190"/>
      <c r="UHA37" s="190"/>
      <c r="UHB37" s="194"/>
      <c r="UHC37" s="190"/>
      <c r="UHD37" s="189"/>
      <c r="UHE37" s="189"/>
      <c r="UHF37" s="189"/>
      <c r="UHG37" s="189"/>
      <c r="UHH37" s="190"/>
      <c r="UHI37" s="190"/>
      <c r="UHJ37" s="190"/>
      <c r="UHK37" s="190"/>
      <c r="UHL37" s="190"/>
      <c r="UHM37" s="241"/>
      <c r="UHN37" s="806"/>
      <c r="UHO37" s="190"/>
      <c r="UHP37" s="190"/>
      <c r="UHQ37" s="190"/>
      <c r="UHR37" s="194"/>
      <c r="UHS37" s="190"/>
      <c r="UHT37" s="189"/>
      <c r="UHU37" s="189"/>
      <c r="UHV37" s="189"/>
      <c r="UHW37" s="189"/>
      <c r="UHX37" s="190"/>
      <c r="UHY37" s="190"/>
      <c r="UHZ37" s="190"/>
      <c r="UIA37" s="190"/>
      <c r="UIB37" s="190"/>
      <c r="UIC37" s="241"/>
      <c r="UID37" s="806"/>
      <c r="UIE37" s="190"/>
      <c r="UIF37" s="190"/>
      <c r="UIG37" s="190"/>
      <c r="UIH37" s="194"/>
      <c r="UII37" s="190"/>
      <c r="UIJ37" s="189"/>
      <c r="UIK37" s="189"/>
      <c r="UIL37" s="189"/>
      <c r="UIM37" s="189"/>
      <c r="UIN37" s="190"/>
      <c r="UIO37" s="190"/>
      <c r="UIP37" s="190"/>
      <c r="UIQ37" s="190"/>
      <c r="UIR37" s="190"/>
      <c r="UIS37" s="241"/>
      <c r="UIT37" s="806"/>
      <c r="UIU37" s="190"/>
      <c r="UIV37" s="190"/>
      <c r="UIW37" s="190"/>
      <c r="UIX37" s="194"/>
      <c r="UIY37" s="190"/>
      <c r="UIZ37" s="189"/>
      <c r="UJA37" s="189"/>
      <c r="UJB37" s="189"/>
      <c r="UJC37" s="189"/>
      <c r="UJD37" s="190"/>
      <c r="UJE37" s="190"/>
      <c r="UJF37" s="190"/>
      <c r="UJG37" s="190"/>
      <c r="UJH37" s="190"/>
      <c r="UJI37" s="241"/>
      <c r="UJJ37" s="806"/>
      <c r="UJK37" s="190"/>
      <c r="UJL37" s="190"/>
      <c r="UJM37" s="190"/>
      <c r="UJN37" s="194"/>
      <c r="UJO37" s="190"/>
      <c r="UJP37" s="189"/>
      <c r="UJQ37" s="189"/>
      <c r="UJR37" s="189"/>
      <c r="UJS37" s="189"/>
      <c r="UJT37" s="190"/>
      <c r="UJU37" s="190"/>
      <c r="UJV37" s="190"/>
      <c r="UJW37" s="190"/>
      <c r="UJX37" s="190"/>
      <c r="UJY37" s="241"/>
      <c r="UJZ37" s="806"/>
      <c r="UKA37" s="190"/>
      <c r="UKB37" s="190"/>
      <c r="UKC37" s="190"/>
      <c r="UKD37" s="194"/>
      <c r="UKE37" s="190"/>
      <c r="UKF37" s="189"/>
      <c r="UKG37" s="189"/>
      <c r="UKH37" s="189"/>
      <c r="UKI37" s="189"/>
      <c r="UKJ37" s="190"/>
      <c r="UKK37" s="190"/>
      <c r="UKL37" s="190"/>
      <c r="UKM37" s="190"/>
      <c r="UKN37" s="190"/>
      <c r="UKO37" s="241"/>
      <c r="UKP37" s="806"/>
      <c r="UKQ37" s="190"/>
      <c r="UKR37" s="190"/>
      <c r="UKS37" s="190"/>
      <c r="UKT37" s="194"/>
      <c r="UKU37" s="190"/>
      <c r="UKV37" s="189"/>
      <c r="UKW37" s="189"/>
      <c r="UKX37" s="189"/>
      <c r="UKY37" s="189"/>
      <c r="UKZ37" s="190"/>
      <c r="ULA37" s="190"/>
      <c r="ULB37" s="190"/>
      <c r="ULC37" s="190"/>
      <c r="ULD37" s="190"/>
      <c r="ULE37" s="241"/>
      <c r="ULF37" s="806"/>
      <c r="ULG37" s="190"/>
      <c r="ULH37" s="190"/>
      <c r="ULI37" s="190"/>
      <c r="ULJ37" s="194"/>
      <c r="ULK37" s="190"/>
      <c r="ULL37" s="189"/>
      <c r="ULM37" s="189"/>
      <c r="ULN37" s="189"/>
      <c r="ULO37" s="189"/>
      <c r="ULP37" s="190"/>
      <c r="ULQ37" s="190"/>
      <c r="ULR37" s="190"/>
      <c r="ULS37" s="190"/>
      <c r="ULT37" s="190"/>
      <c r="ULU37" s="241"/>
      <c r="ULV37" s="806"/>
      <c r="ULW37" s="190"/>
      <c r="ULX37" s="190"/>
      <c r="ULY37" s="190"/>
      <c r="ULZ37" s="194"/>
      <c r="UMA37" s="190"/>
      <c r="UMB37" s="189"/>
      <c r="UMC37" s="189"/>
      <c r="UMD37" s="189"/>
      <c r="UME37" s="189"/>
      <c r="UMF37" s="190"/>
      <c r="UMG37" s="190"/>
      <c r="UMH37" s="190"/>
      <c r="UMI37" s="190"/>
      <c r="UMJ37" s="190"/>
      <c r="UMK37" s="241"/>
      <c r="UML37" s="806"/>
      <c r="UMM37" s="190"/>
      <c r="UMN37" s="190"/>
      <c r="UMO37" s="190"/>
      <c r="UMP37" s="194"/>
      <c r="UMQ37" s="190"/>
      <c r="UMR37" s="189"/>
      <c r="UMS37" s="189"/>
      <c r="UMT37" s="189"/>
      <c r="UMU37" s="189"/>
      <c r="UMV37" s="190"/>
      <c r="UMW37" s="190"/>
      <c r="UMX37" s="190"/>
      <c r="UMY37" s="190"/>
      <c r="UMZ37" s="190"/>
      <c r="UNA37" s="241"/>
      <c r="UNB37" s="806"/>
      <c r="UNC37" s="190"/>
      <c r="UND37" s="190"/>
      <c r="UNE37" s="190"/>
      <c r="UNF37" s="194"/>
      <c r="UNG37" s="190"/>
      <c r="UNH37" s="189"/>
      <c r="UNI37" s="189"/>
      <c r="UNJ37" s="189"/>
      <c r="UNK37" s="189"/>
      <c r="UNL37" s="190"/>
      <c r="UNM37" s="190"/>
      <c r="UNN37" s="190"/>
      <c r="UNO37" s="190"/>
      <c r="UNP37" s="190"/>
      <c r="UNQ37" s="241"/>
      <c r="UNR37" s="806"/>
      <c r="UNS37" s="190"/>
      <c r="UNT37" s="190"/>
      <c r="UNU37" s="190"/>
      <c r="UNV37" s="194"/>
      <c r="UNW37" s="190"/>
      <c r="UNX37" s="189"/>
      <c r="UNY37" s="189"/>
      <c r="UNZ37" s="189"/>
      <c r="UOA37" s="189"/>
      <c r="UOB37" s="190"/>
      <c r="UOC37" s="190"/>
      <c r="UOD37" s="190"/>
      <c r="UOE37" s="190"/>
      <c r="UOF37" s="190"/>
      <c r="UOG37" s="241"/>
      <c r="UOH37" s="806"/>
      <c r="UOI37" s="190"/>
      <c r="UOJ37" s="190"/>
      <c r="UOK37" s="190"/>
      <c r="UOL37" s="194"/>
      <c r="UOM37" s="190"/>
      <c r="UON37" s="189"/>
      <c r="UOO37" s="189"/>
      <c r="UOP37" s="189"/>
      <c r="UOQ37" s="189"/>
      <c r="UOR37" s="190"/>
      <c r="UOS37" s="190"/>
      <c r="UOT37" s="190"/>
      <c r="UOU37" s="190"/>
      <c r="UOV37" s="190"/>
      <c r="UOW37" s="241"/>
      <c r="UOX37" s="806"/>
      <c r="UOY37" s="190"/>
      <c r="UOZ37" s="190"/>
      <c r="UPA37" s="190"/>
      <c r="UPB37" s="194"/>
      <c r="UPC37" s="190"/>
      <c r="UPD37" s="189"/>
      <c r="UPE37" s="189"/>
      <c r="UPF37" s="189"/>
      <c r="UPG37" s="189"/>
      <c r="UPH37" s="190"/>
      <c r="UPI37" s="190"/>
      <c r="UPJ37" s="190"/>
      <c r="UPK37" s="190"/>
      <c r="UPL37" s="190"/>
      <c r="UPM37" s="241"/>
      <c r="UPN37" s="806"/>
      <c r="UPO37" s="190"/>
      <c r="UPP37" s="190"/>
      <c r="UPQ37" s="190"/>
      <c r="UPR37" s="194"/>
      <c r="UPS37" s="190"/>
      <c r="UPT37" s="189"/>
      <c r="UPU37" s="189"/>
      <c r="UPV37" s="189"/>
      <c r="UPW37" s="189"/>
      <c r="UPX37" s="190"/>
      <c r="UPY37" s="190"/>
      <c r="UPZ37" s="190"/>
      <c r="UQA37" s="190"/>
      <c r="UQB37" s="190"/>
      <c r="UQC37" s="241"/>
      <c r="UQD37" s="806"/>
      <c r="UQE37" s="190"/>
      <c r="UQF37" s="190"/>
      <c r="UQG37" s="190"/>
      <c r="UQH37" s="194"/>
      <c r="UQI37" s="190"/>
      <c r="UQJ37" s="189"/>
      <c r="UQK37" s="189"/>
      <c r="UQL37" s="189"/>
      <c r="UQM37" s="189"/>
      <c r="UQN37" s="190"/>
      <c r="UQO37" s="190"/>
      <c r="UQP37" s="190"/>
      <c r="UQQ37" s="190"/>
      <c r="UQR37" s="190"/>
      <c r="UQS37" s="241"/>
      <c r="UQT37" s="806"/>
      <c r="UQU37" s="190"/>
      <c r="UQV37" s="190"/>
      <c r="UQW37" s="190"/>
      <c r="UQX37" s="194"/>
      <c r="UQY37" s="190"/>
      <c r="UQZ37" s="189"/>
      <c r="URA37" s="189"/>
      <c r="URB37" s="189"/>
      <c r="URC37" s="189"/>
      <c r="URD37" s="190"/>
      <c r="URE37" s="190"/>
      <c r="URF37" s="190"/>
      <c r="URG37" s="190"/>
      <c r="URH37" s="190"/>
      <c r="URI37" s="241"/>
      <c r="URJ37" s="806"/>
      <c r="URK37" s="190"/>
      <c r="URL37" s="190"/>
      <c r="URM37" s="190"/>
      <c r="URN37" s="194"/>
      <c r="URO37" s="190"/>
      <c r="URP37" s="189"/>
      <c r="URQ37" s="189"/>
      <c r="URR37" s="189"/>
      <c r="URS37" s="189"/>
      <c r="URT37" s="190"/>
      <c r="URU37" s="190"/>
      <c r="URV37" s="190"/>
      <c r="URW37" s="190"/>
      <c r="URX37" s="190"/>
      <c r="URY37" s="241"/>
      <c r="URZ37" s="806"/>
      <c r="USA37" s="190"/>
      <c r="USB37" s="190"/>
      <c r="USC37" s="190"/>
      <c r="USD37" s="194"/>
      <c r="USE37" s="190"/>
      <c r="USF37" s="189"/>
      <c r="USG37" s="189"/>
      <c r="USH37" s="189"/>
      <c r="USI37" s="189"/>
      <c r="USJ37" s="190"/>
      <c r="USK37" s="190"/>
      <c r="USL37" s="190"/>
      <c r="USM37" s="190"/>
      <c r="USN37" s="190"/>
      <c r="USO37" s="241"/>
      <c r="USP37" s="806"/>
      <c r="USQ37" s="190"/>
      <c r="USR37" s="190"/>
      <c r="USS37" s="190"/>
      <c r="UST37" s="194"/>
      <c r="USU37" s="190"/>
      <c r="USV37" s="189"/>
      <c r="USW37" s="189"/>
      <c r="USX37" s="189"/>
      <c r="USY37" s="189"/>
      <c r="USZ37" s="190"/>
      <c r="UTA37" s="190"/>
      <c r="UTB37" s="190"/>
      <c r="UTC37" s="190"/>
      <c r="UTD37" s="190"/>
      <c r="UTE37" s="241"/>
      <c r="UTF37" s="806"/>
      <c r="UTG37" s="190"/>
      <c r="UTH37" s="190"/>
      <c r="UTI37" s="190"/>
      <c r="UTJ37" s="194"/>
      <c r="UTK37" s="190"/>
      <c r="UTL37" s="189"/>
      <c r="UTM37" s="189"/>
      <c r="UTN37" s="189"/>
      <c r="UTO37" s="189"/>
      <c r="UTP37" s="190"/>
      <c r="UTQ37" s="190"/>
      <c r="UTR37" s="190"/>
      <c r="UTS37" s="190"/>
      <c r="UTT37" s="190"/>
      <c r="UTU37" s="241"/>
      <c r="UTV37" s="806"/>
      <c r="UTW37" s="190"/>
      <c r="UTX37" s="190"/>
      <c r="UTY37" s="190"/>
      <c r="UTZ37" s="194"/>
      <c r="UUA37" s="190"/>
      <c r="UUB37" s="189"/>
      <c r="UUC37" s="189"/>
      <c r="UUD37" s="189"/>
      <c r="UUE37" s="189"/>
      <c r="UUF37" s="190"/>
      <c r="UUG37" s="190"/>
      <c r="UUH37" s="190"/>
      <c r="UUI37" s="190"/>
      <c r="UUJ37" s="190"/>
      <c r="UUK37" s="241"/>
      <c r="UUL37" s="806"/>
      <c r="UUM37" s="190"/>
      <c r="UUN37" s="190"/>
      <c r="UUO37" s="190"/>
      <c r="UUP37" s="194"/>
      <c r="UUQ37" s="190"/>
      <c r="UUR37" s="189"/>
      <c r="UUS37" s="189"/>
      <c r="UUT37" s="189"/>
      <c r="UUU37" s="189"/>
      <c r="UUV37" s="190"/>
      <c r="UUW37" s="190"/>
      <c r="UUX37" s="190"/>
      <c r="UUY37" s="190"/>
      <c r="UUZ37" s="190"/>
      <c r="UVA37" s="241"/>
      <c r="UVB37" s="806"/>
      <c r="UVC37" s="190"/>
      <c r="UVD37" s="190"/>
      <c r="UVE37" s="190"/>
      <c r="UVF37" s="194"/>
      <c r="UVG37" s="190"/>
      <c r="UVH37" s="189"/>
      <c r="UVI37" s="189"/>
      <c r="UVJ37" s="189"/>
      <c r="UVK37" s="189"/>
      <c r="UVL37" s="190"/>
      <c r="UVM37" s="190"/>
      <c r="UVN37" s="190"/>
      <c r="UVO37" s="190"/>
      <c r="UVP37" s="190"/>
      <c r="UVQ37" s="241"/>
      <c r="UVR37" s="806"/>
      <c r="UVS37" s="190"/>
      <c r="UVT37" s="190"/>
      <c r="UVU37" s="190"/>
      <c r="UVV37" s="194"/>
      <c r="UVW37" s="190"/>
      <c r="UVX37" s="189"/>
      <c r="UVY37" s="189"/>
      <c r="UVZ37" s="189"/>
      <c r="UWA37" s="189"/>
      <c r="UWB37" s="190"/>
      <c r="UWC37" s="190"/>
      <c r="UWD37" s="190"/>
      <c r="UWE37" s="190"/>
      <c r="UWF37" s="190"/>
      <c r="UWG37" s="241"/>
      <c r="UWH37" s="806"/>
      <c r="UWI37" s="190"/>
      <c r="UWJ37" s="190"/>
      <c r="UWK37" s="190"/>
      <c r="UWL37" s="194"/>
      <c r="UWM37" s="190"/>
      <c r="UWN37" s="189"/>
      <c r="UWO37" s="189"/>
      <c r="UWP37" s="189"/>
      <c r="UWQ37" s="189"/>
      <c r="UWR37" s="190"/>
      <c r="UWS37" s="190"/>
      <c r="UWT37" s="190"/>
      <c r="UWU37" s="190"/>
      <c r="UWV37" s="190"/>
      <c r="UWW37" s="241"/>
      <c r="UWX37" s="806"/>
      <c r="UWY37" s="190"/>
      <c r="UWZ37" s="190"/>
      <c r="UXA37" s="190"/>
      <c r="UXB37" s="194"/>
      <c r="UXC37" s="190"/>
      <c r="UXD37" s="189"/>
      <c r="UXE37" s="189"/>
      <c r="UXF37" s="189"/>
      <c r="UXG37" s="189"/>
      <c r="UXH37" s="190"/>
      <c r="UXI37" s="190"/>
      <c r="UXJ37" s="190"/>
      <c r="UXK37" s="190"/>
      <c r="UXL37" s="190"/>
      <c r="UXM37" s="241"/>
      <c r="UXN37" s="806"/>
      <c r="UXO37" s="190"/>
      <c r="UXP37" s="190"/>
      <c r="UXQ37" s="190"/>
      <c r="UXR37" s="194"/>
      <c r="UXS37" s="190"/>
      <c r="UXT37" s="189"/>
      <c r="UXU37" s="189"/>
      <c r="UXV37" s="189"/>
      <c r="UXW37" s="189"/>
      <c r="UXX37" s="190"/>
      <c r="UXY37" s="190"/>
      <c r="UXZ37" s="190"/>
      <c r="UYA37" s="190"/>
      <c r="UYB37" s="190"/>
      <c r="UYC37" s="241"/>
      <c r="UYD37" s="806"/>
      <c r="UYE37" s="190"/>
      <c r="UYF37" s="190"/>
      <c r="UYG37" s="190"/>
      <c r="UYH37" s="194"/>
      <c r="UYI37" s="190"/>
      <c r="UYJ37" s="189"/>
      <c r="UYK37" s="189"/>
      <c r="UYL37" s="189"/>
      <c r="UYM37" s="189"/>
      <c r="UYN37" s="190"/>
      <c r="UYO37" s="190"/>
      <c r="UYP37" s="190"/>
      <c r="UYQ37" s="190"/>
      <c r="UYR37" s="190"/>
      <c r="UYS37" s="241"/>
      <c r="UYT37" s="806"/>
      <c r="UYU37" s="190"/>
      <c r="UYV37" s="190"/>
      <c r="UYW37" s="190"/>
      <c r="UYX37" s="194"/>
      <c r="UYY37" s="190"/>
      <c r="UYZ37" s="189"/>
      <c r="UZA37" s="189"/>
      <c r="UZB37" s="189"/>
      <c r="UZC37" s="189"/>
      <c r="UZD37" s="190"/>
      <c r="UZE37" s="190"/>
      <c r="UZF37" s="190"/>
      <c r="UZG37" s="190"/>
      <c r="UZH37" s="190"/>
      <c r="UZI37" s="241"/>
      <c r="UZJ37" s="806"/>
      <c r="UZK37" s="190"/>
      <c r="UZL37" s="190"/>
      <c r="UZM37" s="190"/>
      <c r="UZN37" s="194"/>
      <c r="UZO37" s="190"/>
      <c r="UZP37" s="189"/>
      <c r="UZQ37" s="189"/>
      <c r="UZR37" s="189"/>
      <c r="UZS37" s="189"/>
      <c r="UZT37" s="190"/>
      <c r="UZU37" s="190"/>
      <c r="UZV37" s="190"/>
      <c r="UZW37" s="190"/>
      <c r="UZX37" s="190"/>
      <c r="UZY37" s="241"/>
      <c r="UZZ37" s="806"/>
      <c r="VAA37" s="190"/>
      <c r="VAB37" s="190"/>
      <c r="VAC37" s="190"/>
      <c r="VAD37" s="194"/>
      <c r="VAE37" s="190"/>
      <c r="VAF37" s="189"/>
      <c r="VAG37" s="189"/>
      <c r="VAH37" s="189"/>
      <c r="VAI37" s="189"/>
      <c r="VAJ37" s="190"/>
      <c r="VAK37" s="190"/>
      <c r="VAL37" s="190"/>
      <c r="VAM37" s="190"/>
      <c r="VAN37" s="190"/>
      <c r="VAO37" s="241"/>
      <c r="VAP37" s="806"/>
      <c r="VAQ37" s="190"/>
      <c r="VAR37" s="190"/>
      <c r="VAS37" s="190"/>
      <c r="VAT37" s="194"/>
      <c r="VAU37" s="190"/>
      <c r="VAV37" s="189"/>
      <c r="VAW37" s="189"/>
      <c r="VAX37" s="189"/>
      <c r="VAY37" s="189"/>
      <c r="VAZ37" s="190"/>
      <c r="VBA37" s="190"/>
      <c r="VBB37" s="190"/>
      <c r="VBC37" s="190"/>
      <c r="VBD37" s="190"/>
      <c r="VBE37" s="241"/>
      <c r="VBF37" s="806"/>
      <c r="VBG37" s="190"/>
      <c r="VBH37" s="190"/>
      <c r="VBI37" s="190"/>
      <c r="VBJ37" s="194"/>
      <c r="VBK37" s="190"/>
      <c r="VBL37" s="189"/>
      <c r="VBM37" s="189"/>
      <c r="VBN37" s="189"/>
      <c r="VBO37" s="189"/>
      <c r="VBP37" s="190"/>
      <c r="VBQ37" s="190"/>
      <c r="VBR37" s="190"/>
      <c r="VBS37" s="190"/>
      <c r="VBT37" s="190"/>
      <c r="VBU37" s="241"/>
      <c r="VBV37" s="806"/>
      <c r="VBW37" s="190"/>
      <c r="VBX37" s="190"/>
      <c r="VBY37" s="190"/>
      <c r="VBZ37" s="194"/>
      <c r="VCA37" s="190"/>
      <c r="VCB37" s="189"/>
      <c r="VCC37" s="189"/>
      <c r="VCD37" s="189"/>
      <c r="VCE37" s="189"/>
      <c r="VCF37" s="190"/>
      <c r="VCG37" s="190"/>
      <c r="VCH37" s="190"/>
      <c r="VCI37" s="190"/>
      <c r="VCJ37" s="190"/>
      <c r="VCK37" s="241"/>
      <c r="VCL37" s="806"/>
      <c r="VCM37" s="190"/>
      <c r="VCN37" s="190"/>
      <c r="VCO37" s="190"/>
      <c r="VCP37" s="194"/>
      <c r="VCQ37" s="190"/>
      <c r="VCR37" s="189"/>
      <c r="VCS37" s="189"/>
      <c r="VCT37" s="189"/>
      <c r="VCU37" s="189"/>
      <c r="VCV37" s="190"/>
      <c r="VCW37" s="190"/>
      <c r="VCX37" s="190"/>
      <c r="VCY37" s="190"/>
      <c r="VCZ37" s="190"/>
      <c r="VDA37" s="241"/>
      <c r="VDB37" s="806"/>
      <c r="VDC37" s="190"/>
      <c r="VDD37" s="190"/>
      <c r="VDE37" s="190"/>
      <c r="VDF37" s="194"/>
      <c r="VDG37" s="190"/>
      <c r="VDH37" s="189"/>
      <c r="VDI37" s="189"/>
      <c r="VDJ37" s="189"/>
      <c r="VDK37" s="189"/>
      <c r="VDL37" s="190"/>
      <c r="VDM37" s="190"/>
      <c r="VDN37" s="190"/>
      <c r="VDO37" s="190"/>
      <c r="VDP37" s="190"/>
      <c r="VDQ37" s="241"/>
      <c r="VDR37" s="806"/>
      <c r="VDS37" s="190"/>
      <c r="VDT37" s="190"/>
      <c r="VDU37" s="190"/>
      <c r="VDV37" s="194"/>
      <c r="VDW37" s="190"/>
      <c r="VDX37" s="189"/>
      <c r="VDY37" s="189"/>
      <c r="VDZ37" s="189"/>
      <c r="VEA37" s="189"/>
      <c r="VEB37" s="190"/>
      <c r="VEC37" s="190"/>
      <c r="VED37" s="190"/>
      <c r="VEE37" s="190"/>
      <c r="VEF37" s="190"/>
      <c r="VEG37" s="241"/>
      <c r="VEH37" s="806"/>
      <c r="VEI37" s="190"/>
      <c r="VEJ37" s="190"/>
      <c r="VEK37" s="190"/>
      <c r="VEL37" s="194"/>
      <c r="VEM37" s="190"/>
      <c r="VEN37" s="189"/>
      <c r="VEO37" s="189"/>
      <c r="VEP37" s="189"/>
      <c r="VEQ37" s="189"/>
      <c r="VER37" s="190"/>
      <c r="VES37" s="190"/>
      <c r="VET37" s="190"/>
      <c r="VEU37" s="190"/>
      <c r="VEV37" s="190"/>
      <c r="VEW37" s="241"/>
      <c r="VEX37" s="806"/>
      <c r="VEY37" s="190"/>
      <c r="VEZ37" s="190"/>
      <c r="VFA37" s="190"/>
      <c r="VFB37" s="194"/>
      <c r="VFC37" s="190"/>
      <c r="VFD37" s="189"/>
      <c r="VFE37" s="189"/>
      <c r="VFF37" s="189"/>
      <c r="VFG37" s="189"/>
      <c r="VFH37" s="190"/>
      <c r="VFI37" s="190"/>
      <c r="VFJ37" s="190"/>
      <c r="VFK37" s="190"/>
      <c r="VFL37" s="190"/>
      <c r="VFM37" s="241"/>
      <c r="VFN37" s="806"/>
      <c r="VFO37" s="190"/>
      <c r="VFP37" s="190"/>
      <c r="VFQ37" s="190"/>
      <c r="VFR37" s="194"/>
      <c r="VFS37" s="190"/>
      <c r="VFT37" s="189"/>
      <c r="VFU37" s="189"/>
      <c r="VFV37" s="189"/>
      <c r="VFW37" s="189"/>
      <c r="VFX37" s="190"/>
      <c r="VFY37" s="190"/>
      <c r="VFZ37" s="190"/>
      <c r="VGA37" s="190"/>
      <c r="VGB37" s="190"/>
      <c r="VGC37" s="241"/>
      <c r="VGD37" s="806"/>
      <c r="VGE37" s="190"/>
      <c r="VGF37" s="190"/>
      <c r="VGG37" s="190"/>
      <c r="VGH37" s="194"/>
      <c r="VGI37" s="190"/>
      <c r="VGJ37" s="189"/>
      <c r="VGK37" s="189"/>
      <c r="VGL37" s="189"/>
      <c r="VGM37" s="189"/>
      <c r="VGN37" s="190"/>
      <c r="VGO37" s="190"/>
      <c r="VGP37" s="190"/>
      <c r="VGQ37" s="190"/>
      <c r="VGR37" s="190"/>
      <c r="VGS37" s="241"/>
      <c r="VGT37" s="806"/>
      <c r="VGU37" s="190"/>
      <c r="VGV37" s="190"/>
      <c r="VGW37" s="190"/>
      <c r="VGX37" s="194"/>
      <c r="VGY37" s="190"/>
      <c r="VGZ37" s="189"/>
      <c r="VHA37" s="189"/>
      <c r="VHB37" s="189"/>
      <c r="VHC37" s="189"/>
      <c r="VHD37" s="190"/>
      <c r="VHE37" s="190"/>
      <c r="VHF37" s="190"/>
      <c r="VHG37" s="190"/>
      <c r="VHH37" s="190"/>
      <c r="VHI37" s="241"/>
      <c r="VHJ37" s="806"/>
      <c r="VHK37" s="190"/>
      <c r="VHL37" s="190"/>
      <c r="VHM37" s="190"/>
      <c r="VHN37" s="194"/>
      <c r="VHO37" s="190"/>
      <c r="VHP37" s="189"/>
      <c r="VHQ37" s="189"/>
      <c r="VHR37" s="189"/>
      <c r="VHS37" s="189"/>
      <c r="VHT37" s="190"/>
      <c r="VHU37" s="190"/>
      <c r="VHV37" s="190"/>
      <c r="VHW37" s="190"/>
      <c r="VHX37" s="190"/>
      <c r="VHY37" s="241"/>
      <c r="VHZ37" s="806"/>
      <c r="VIA37" s="190"/>
      <c r="VIB37" s="190"/>
      <c r="VIC37" s="190"/>
      <c r="VID37" s="194"/>
      <c r="VIE37" s="190"/>
      <c r="VIF37" s="189"/>
      <c r="VIG37" s="189"/>
      <c r="VIH37" s="189"/>
      <c r="VII37" s="189"/>
      <c r="VIJ37" s="190"/>
      <c r="VIK37" s="190"/>
      <c r="VIL37" s="190"/>
      <c r="VIM37" s="190"/>
      <c r="VIN37" s="190"/>
      <c r="VIO37" s="241"/>
      <c r="VIP37" s="806"/>
      <c r="VIQ37" s="190"/>
      <c r="VIR37" s="190"/>
      <c r="VIS37" s="190"/>
      <c r="VIT37" s="194"/>
      <c r="VIU37" s="190"/>
      <c r="VIV37" s="189"/>
      <c r="VIW37" s="189"/>
      <c r="VIX37" s="189"/>
      <c r="VIY37" s="189"/>
      <c r="VIZ37" s="190"/>
      <c r="VJA37" s="190"/>
      <c r="VJB37" s="190"/>
      <c r="VJC37" s="190"/>
      <c r="VJD37" s="190"/>
      <c r="VJE37" s="241"/>
      <c r="VJF37" s="806"/>
      <c r="VJG37" s="190"/>
      <c r="VJH37" s="190"/>
      <c r="VJI37" s="190"/>
      <c r="VJJ37" s="194"/>
      <c r="VJK37" s="190"/>
      <c r="VJL37" s="189"/>
      <c r="VJM37" s="189"/>
      <c r="VJN37" s="189"/>
      <c r="VJO37" s="189"/>
      <c r="VJP37" s="190"/>
      <c r="VJQ37" s="190"/>
      <c r="VJR37" s="190"/>
      <c r="VJS37" s="190"/>
      <c r="VJT37" s="190"/>
      <c r="VJU37" s="241"/>
      <c r="VJV37" s="806"/>
      <c r="VJW37" s="190"/>
      <c r="VJX37" s="190"/>
      <c r="VJY37" s="190"/>
      <c r="VJZ37" s="194"/>
      <c r="VKA37" s="190"/>
      <c r="VKB37" s="189"/>
      <c r="VKC37" s="189"/>
      <c r="VKD37" s="189"/>
      <c r="VKE37" s="189"/>
      <c r="VKF37" s="190"/>
      <c r="VKG37" s="190"/>
      <c r="VKH37" s="190"/>
      <c r="VKI37" s="190"/>
      <c r="VKJ37" s="190"/>
      <c r="VKK37" s="241"/>
      <c r="VKL37" s="806"/>
      <c r="VKM37" s="190"/>
      <c r="VKN37" s="190"/>
      <c r="VKO37" s="190"/>
      <c r="VKP37" s="194"/>
      <c r="VKQ37" s="190"/>
      <c r="VKR37" s="189"/>
      <c r="VKS37" s="189"/>
      <c r="VKT37" s="189"/>
      <c r="VKU37" s="189"/>
      <c r="VKV37" s="190"/>
      <c r="VKW37" s="190"/>
      <c r="VKX37" s="190"/>
      <c r="VKY37" s="190"/>
      <c r="VKZ37" s="190"/>
      <c r="VLA37" s="241"/>
      <c r="VLB37" s="806"/>
      <c r="VLC37" s="190"/>
      <c r="VLD37" s="190"/>
      <c r="VLE37" s="190"/>
      <c r="VLF37" s="194"/>
      <c r="VLG37" s="190"/>
      <c r="VLH37" s="189"/>
      <c r="VLI37" s="189"/>
      <c r="VLJ37" s="189"/>
      <c r="VLK37" s="189"/>
      <c r="VLL37" s="190"/>
      <c r="VLM37" s="190"/>
      <c r="VLN37" s="190"/>
      <c r="VLO37" s="190"/>
      <c r="VLP37" s="190"/>
      <c r="VLQ37" s="241"/>
      <c r="VLR37" s="806"/>
      <c r="VLS37" s="190"/>
      <c r="VLT37" s="190"/>
      <c r="VLU37" s="190"/>
      <c r="VLV37" s="194"/>
      <c r="VLW37" s="190"/>
      <c r="VLX37" s="189"/>
      <c r="VLY37" s="189"/>
      <c r="VLZ37" s="189"/>
      <c r="VMA37" s="189"/>
      <c r="VMB37" s="190"/>
      <c r="VMC37" s="190"/>
      <c r="VMD37" s="190"/>
      <c r="VME37" s="190"/>
      <c r="VMF37" s="190"/>
      <c r="VMG37" s="241"/>
      <c r="VMH37" s="806"/>
      <c r="VMI37" s="190"/>
      <c r="VMJ37" s="190"/>
      <c r="VMK37" s="190"/>
      <c r="VML37" s="194"/>
      <c r="VMM37" s="190"/>
      <c r="VMN37" s="189"/>
      <c r="VMO37" s="189"/>
      <c r="VMP37" s="189"/>
      <c r="VMQ37" s="189"/>
      <c r="VMR37" s="190"/>
      <c r="VMS37" s="190"/>
      <c r="VMT37" s="190"/>
      <c r="VMU37" s="190"/>
      <c r="VMV37" s="190"/>
      <c r="VMW37" s="241"/>
      <c r="VMX37" s="806"/>
      <c r="VMY37" s="190"/>
      <c r="VMZ37" s="190"/>
      <c r="VNA37" s="190"/>
      <c r="VNB37" s="194"/>
      <c r="VNC37" s="190"/>
      <c r="VND37" s="189"/>
      <c r="VNE37" s="189"/>
      <c r="VNF37" s="189"/>
      <c r="VNG37" s="189"/>
      <c r="VNH37" s="190"/>
      <c r="VNI37" s="190"/>
      <c r="VNJ37" s="190"/>
      <c r="VNK37" s="190"/>
      <c r="VNL37" s="190"/>
      <c r="VNM37" s="241"/>
      <c r="VNN37" s="806"/>
      <c r="VNO37" s="190"/>
      <c r="VNP37" s="190"/>
      <c r="VNQ37" s="190"/>
      <c r="VNR37" s="194"/>
      <c r="VNS37" s="190"/>
      <c r="VNT37" s="189"/>
      <c r="VNU37" s="189"/>
      <c r="VNV37" s="189"/>
      <c r="VNW37" s="189"/>
      <c r="VNX37" s="190"/>
      <c r="VNY37" s="190"/>
      <c r="VNZ37" s="190"/>
      <c r="VOA37" s="190"/>
      <c r="VOB37" s="190"/>
      <c r="VOC37" s="241"/>
      <c r="VOD37" s="806"/>
      <c r="VOE37" s="190"/>
      <c r="VOF37" s="190"/>
      <c r="VOG37" s="190"/>
      <c r="VOH37" s="194"/>
      <c r="VOI37" s="190"/>
      <c r="VOJ37" s="189"/>
      <c r="VOK37" s="189"/>
      <c r="VOL37" s="189"/>
      <c r="VOM37" s="189"/>
      <c r="VON37" s="190"/>
      <c r="VOO37" s="190"/>
      <c r="VOP37" s="190"/>
      <c r="VOQ37" s="190"/>
      <c r="VOR37" s="190"/>
      <c r="VOS37" s="241"/>
      <c r="VOT37" s="806"/>
      <c r="VOU37" s="190"/>
      <c r="VOV37" s="190"/>
      <c r="VOW37" s="190"/>
      <c r="VOX37" s="194"/>
      <c r="VOY37" s="190"/>
      <c r="VOZ37" s="189"/>
      <c r="VPA37" s="189"/>
      <c r="VPB37" s="189"/>
      <c r="VPC37" s="189"/>
      <c r="VPD37" s="190"/>
      <c r="VPE37" s="190"/>
      <c r="VPF37" s="190"/>
      <c r="VPG37" s="190"/>
      <c r="VPH37" s="190"/>
      <c r="VPI37" s="241"/>
      <c r="VPJ37" s="806"/>
      <c r="VPK37" s="190"/>
      <c r="VPL37" s="190"/>
      <c r="VPM37" s="190"/>
      <c r="VPN37" s="194"/>
      <c r="VPO37" s="190"/>
      <c r="VPP37" s="189"/>
      <c r="VPQ37" s="189"/>
      <c r="VPR37" s="189"/>
      <c r="VPS37" s="189"/>
      <c r="VPT37" s="190"/>
      <c r="VPU37" s="190"/>
      <c r="VPV37" s="190"/>
      <c r="VPW37" s="190"/>
      <c r="VPX37" s="190"/>
      <c r="VPY37" s="241"/>
      <c r="VPZ37" s="806"/>
      <c r="VQA37" s="190"/>
      <c r="VQB37" s="190"/>
      <c r="VQC37" s="190"/>
      <c r="VQD37" s="194"/>
      <c r="VQE37" s="190"/>
      <c r="VQF37" s="189"/>
      <c r="VQG37" s="189"/>
      <c r="VQH37" s="189"/>
      <c r="VQI37" s="189"/>
      <c r="VQJ37" s="190"/>
      <c r="VQK37" s="190"/>
      <c r="VQL37" s="190"/>
      <c r="VQM37" s="190"/>
      <c r="VQN37" s="190"/>
      <c r="VQO37" s="241"/>
      <c r="VQP37" s="806"/>
      <c r="VQQ37" s="190"/>
      <c r="VQR37" s="190"/>
      <c r="VQS37" s="190"/>
      <c r="VQT37" s="194"/>
      <c r="VQU37" s="190"/>
      <c r="VQV37" s="189"/>
      <c r="VQW37" s="189"/>
      <c r="VQX37" s="189"/>
      <c r="VQY37" s="189"/>
      <c r="VQZ37" s="190"/>
      <c r="VRA37" s="190"/>
      <c r="VRB37" s="190"/>
      <c r="VRC37" s="190"/>
      <c r="VRD37" s="190"/>
      <c r="VRE37" s="241"/>
      <c r="VRF37" s="806"/>
      <c r="VRG37" s="190"/>
      <c r="VRH37" s="190"/>
      <c r="VRI37" s="190"/>
      <c r="VRJ37" s="194"/>
      <c r="VRK37" s="190"/>
      <c r="VRL37" s="189"/>
      <c r="VRM37" s="189"/>
      <c r="VRN37" s="189"/>
      <c r="VRO37" s="189"/>
      <c r="VRP37" s="190"/>
      <c r="VRQ37" s="190"/>
      <c r="VRR37" s="190"/>
      <c r="VRS37" s="190"/>
      <c r="VRT37" s="190"/>
      <c r="VRU37" s="241"/>
      <c r="VRV37" s="806"/>
      <c r="VRW37" s="190"/>
      <c r="VRX37" s="190"/>
      <c r="VRY37" s="190"/>
      <c r="VRZ37" s="194"/>
      <c r="VSA37" s="190"/>
      <c r="VSB37" s="189"/>
      <c r="VSC37" s="189"/>
      <c r="VSD37" s="189"/>
      <c r="VSE37" s="189"/>
      <c r="VSF37" s="190"/>
      <c r="VSG37" s="190"/>
      <c r="VSH37" s="190"/>
      <c r="VSI37" s="190"/>
      <c r="VSJ37" s="190"/>
      <c r="VSK37" s="241"/>
      <c r="VSL37" s="806"/>
      <c r="VSM37" s="190"/>
      <c r="VSN37" s="190"/>
      <c r="VSO37" s="190"/>
      <c r="VSP37" s="194"/>
      <c r="VSQ37" s="190"/>
      <c r="VSR37" s="189"/>
      <c r="VSS37" s="189"/>
      <c r="VST37" s="189"/>
      <c r="VSU37" s="189"/>
      <c r="VSV37" s="190"/>
      <c r="VSW37" s="190"/>
      <c r="VSX37" s="190"/>
      <c r="VSY37" s="190"/>
      <c r="VSZ37" s="190"/>
      <c r="VTA37" s="241"/>
      <c r="VTB37" s="806"/>
      <c r="VTC37" s="190"/>
      <c r="VTD37" s="190"/>
      <c r="VTE37" s="190"/>
      <c r="VTF37" s="194"/>
      <c r="VTG37" s="190"/>
      <c r="VTH37" s="189"/>
      <c r="VTI37" s="189"/>
      <c r="VTJ37" s="189"/>
      <c r="VTK37" s="189"/>
      <c r="VTL37" s="190"/>
      <c r="VTM37" s="190"/>
      <c r="VTN37" s="190"/>
      <c r="VTO37" s="190"/>
      <c r="VTP37" s="190"/>
      <c r="VTQ37" s="241"/>
      <c r="VTR37" s="806"/>
      <c r="VTS37" s="190"/>
      <c r="VTT37" s="190"/>
      <c r="VTU37" s="190"/>
      <c r="VTV37" s="194"/>
      <c r="VTW37" s="190"/>
      <c r="VTX37" s="189"/>
      <c r="VTY37" s="189"/>
      <c r="VTZ37" s="189"/>
      <c r="VUA37" s="189"/>
      <c r="VUB37" s="190"/>
      <c r="VUC37" s="190"/>
      <c r="VUD37" s="190"/>
      <c r="VUE37" s="190"/>
      <c r="VUF37" s="190"/>
      <c r="VUG37" s="241"/>
      <c r="VUH37" s="806"/>
      <c r="VUI37" s="190"/>
      <c r="VUJ37" s="190"/>
      <c r="VUK37" s="190"/>
      <c r="VUL37" s="194"/>
      <c r="VUM37" s="190"/>
      <c r="VUN37" s="189"/>
      <c r="VUO37" s="189"/>
      <c r="VUP37" s="189"/>
      <c r="VUQ37" s="189"/>
      <c r="VUR37" s="190"/>
      <c r="VUS37" s="190"/>
      <c r="VUT37" s="190"/>
      <c r="VUU37" s="190"/>
      <c r="VUV37" s="190"/>
      <c r="VUW37" s="241"/>
      <c r="VUX37" s="806"/>
      <c r="VUY37" s="190"/>
      <c r="VUZ37" s="190"/>
      <c r="VVA37" s="190"/>
      <c r="VVB37" s="194"/>
      <c r="VVC37" s="190"/>
      <c r="VVD37" s="189"/>
      <c r="VVE37" s="189"/>
      <c r="VVF37" s="189"/>
      <c r="VVG37" s="189"/>
      <c r="VVH37" s="190"/>
      <c r="VVI37" s="190"/>
      <c r="VVJ37" s="190"/>
      <c r="VVK37" s="190"/>
      <c r="VVL37" s="190"/>
      <c r="VVM37" s="241"/>
      <c r="VVN37" s="806"/>
      <c r="VVO37" s="190"/>
      <c r="VVP37" s="190"/>
      <c r="VVQ37" s="190"/>
      <c r="VVR37" s="194"/>
      <c r="VVS37" s="190"/>
      <c r="VVT37" s="189"/>
      <c r="VVU37" s="189"/>
      <c r="VVV37" s="189"/>
      <c r="VVW37" s="189"/>
      <c r="VVX37" s="190"/>
      <c r="VVY37" s="190"/>
      <c r="VVZ37" s="190"/>
      <c r="VWA37" s="190"/>
      <c r="VWB37" s="190"/>
      <c r="VWC37" s="241"/>
      <c r="VWD37" s="806"/>
      <c r="VWE37" s="190"/>
      <c r="VWF37" s="190"/>
      <c r="VWG37" s="190"/>
      <c r="VWH37" s="194"/>
      <c r="VWI37" s="190"/>
      <c r="VWJ37" s="189"/>
      <c r="VWK37" s="189"/>
      <c r="VWL37" s="189"/>
      <c r="VWM37" s="189"/>
      <c r="VWN37" s="190"/>
      <c r="VWO37" s="190"/>
      <c r="VWP37" s="190"/>
      <c r="VWQ37" s="190"/>
      <c r="VWR37" s="190"/>
      <c r="VWS37" s="241"/>
      <c r="VWT37" s="806"/>
      <c r="VWU37" s="190"/>
      <c r="VWV37" s="190"/>
      <c r="VWW37" s="190"/>
      <c r="VWX37" s="194"/>
      <c r="VWY37" s="190"/>
      <c r="VWZ37" s="189"/>
      <c r="VXA37" s="189"/>
      <c r="VXB37" s="189"/>
      <c r="VXC37" s="189"/>
      <c r="VXD37" s="190"/>
      <c r="VXE37" s="190"/>
      <c r="VXF37" s="190"/>
      <c r="VXG37" s="190"/>
      <c r="VXH37" s="190"/>
      <c r="VXI37" s="241"/>
      <c r="VXJ37" s="806"/>
      <c r="VXK37" s="190"/>
      <c r="VXL37" s="190"/>
      <c r="VXM37" s="190"/>
      <c r="VXN37" s="194"/>
      <c r="VXO37" s="190"/>
      <c r="VXP37" s="189"/>
      <c r="VXQ37" s="189"/>
      <c r="VXR37" s="189"/>
      <c r="VXS37" s="189"/>
      <c r="VXT37" s="190"/>
      <c r="VXU37" s="190"/>
      <c r="VXV37" s="190"/>
      <c r="VXW37" s="190"/>
      <c r="VXX37" s="190"/>
      <c r="VXY37" s="241"/>
      <c r="VXZ37" s="806"/>
      <c r="VYA37" s="190"/>
      <c r="VYB37" s="190"/>
      <c r="VYC37" s="190"/>
      <c r="VYD37" s="194"/>
      <c r="VYE37" s="190"/>
      <c r="VYF37" s="189"/>
      <c r="VYG37" s="189"/>
      <c r="VYH37" s="189"/>
      <c r="VYI37" s="189"/>
      <c r="VYJ37" s="190"/>
      <c r="VYK37" s="190"/>
      <c r="VYL37" s="190"/>
      <c r="VYM37" s="190"/>
      <c r="VYN37" s="190"/>
      <c r="VYO37" s="241"/>
      <c r="VYP37" s="806"/>
      <c r="VYQ37" s="190"/>
      <c r="VYR37" s="190"/>
      <c r="VYS37" s="190"/>
      <c r="VYT37" s="194"/>
      <c r="VYU37" s="190"/>
      <c r="VYV37" s="189"/>
      <c r="VYW37" s="189"/>
      <c r="VYX37" s="189"/>
      <c r="VYY37" s="189"/>
      <c r="VYZ37" s="190"/>
      <c r="VZA37" s="190"/>
      <c r="VZB37" s="190"/>
      <c r="VZC37" s="190"/>
      <c r="VZD37" s="190"/>
      <c r="VZE37" s="241"/>
      <c r="VZF37" s="806"/>
      <c r="VZG37" s="190"/>
      <c r="VZH37" s="190"/>
      <c r="VZI37" s="190"/>
      <c r="VZJ37" s="194"/>
      <c r="VZK37" s="190"/>
      <c r="VZL37" s="189"/>
      <c r="VZM37" s="189"/>
      <c r="VZN37" s="189"/>
      <c r="VZO37" s="189"/>
      <c r="VZP37" s="190"/>
      <c r="VZQ37" s="190"/>
      <c r="VZR37" s="190"/>
      <c r="VZS37" s="190"/>
      <c r="VZT37" s="190"/>
      <c r="VZU37" s="241"/>
      <c r="VZV37" s="806"/>
      <c r="VZW37" s="190"/>
      <c r="VZX37" s="190"/>
      <c r="VZY37" s="190"/>
      <c r="VZZ37" s="194"/>
      <c r="WAA37" s="190"/>
      <c r="WAB37" s="189"/>
      <c r="WAC37" s="189"/>
      <c r="WAD37" s="189"/>
      <c r="WAE37" s="189"/>
      <c r="WAF37" s="190"/>
      <c r="WAG37" s="190"/>
      <c r="WAH37" s="190"/>
      <c r="WAI37" s="190"/>
      <c r="WAJ37" s="190"/>
      <c r="WAK37" s="241"/>
      <c r="WAL37" s="806"/>
      <c r="WAM37" s="190"/>
      <c r="WAN37" s="190"/>
      <c r="WAO37" s="190"/>
      <c r="WAP37" s="194"/>
      <c r="WAQ37" s="190"/>
      <c r="WAR37" s="189"/>
      <c r="WAS37" s="189"/>
      <c r="WAT37" s="189"/>
      <c r="WAU37" s="189"/>
      <c r="WAV37" s="190"/>
      <c r="WAW37" s="190"/>
      <c r="WAX37" s="190"/>
      <c r="WAY37" s="190"/>
      <c r="WAZ37" s="190"/>
      <c r="WBA37" s="241"/>
      <c r="WBB37" s="806"/>
      <c r="WBC37" s="190"/>
      <c r="WBD37" s="190"/>
      <c r="WBE37" s="190"/>
      <c r="WBF37" s="194"/>
      <c r="WBG37" s="190"/>
      <c r="WBH37" s="189"/>
      <c r="WBI37" s="189"/>
      <c r="WBJ37" s="189"/>
      <c r="WBK37" s="189"/>
      <c r="WBL37" s="190"/>
      <c r="WBM37" s="190"/>
      <c r="WBN37" s="190"/>
      <c r="WBO37" s="190"/>
      <c r="WBP37" s="190"/>
      <c r="WBQ37" s="241"/>
      <c r="WBR37" s="806"/>
      <c r="WBS37" s="190"/>
      <c r="WBT37" s="190"/>
      <c r="WBU37" s="190"/>
      <c r="WBV37" s="194"/>
      <c r="WBW37" s="190"/>
      <c r="WBX37" s="189"/>
      <c r="WBY37" s="189"/>
      <c r="WBZ37" s="189"/>
      <c r="WCA37" s="189"/>
      <c r="WCB37" s="190"/>
      <c r="WCC37" s="190"/>
      <c r="WCD37" s="190"/>
      <c r="WCE37" s="190"/>
      <c r="WCF37" s="190"/>
      <c r="WCG37" s="241"/>
      <c r="WCH37" s="806"/>
      <c r="WCI37" s="190"/>
      <c r="WCJ37" s="190"/>
      <c r="WCK37" s="190"/>
      <c r="WCL37" s="194"/>
      <c r="WCM37" s="190"/>
      <c r="WCN37" s="189"/>
      <c r="WCO37" s="189"/>
      <c r="WCP37" s="189"/>
      <c r="WCQ37" s="189"/>
      <c r="WCR37" s="190"/>
      <c r="WCS37" s="190"/>
      <c r="WCT37" s="190"/>
      <c r="WCU37" s="190"/>
      <c r="WCV37" s="190"/>
      <c r="WCW37" s="241"/>
      <c r="WCX37" s="806"/>
      <c r="WCY37" s="190"/>
      <c r="WCZ37" s="190"/>
      <c r="WDA37" s="190"/>
      <c r="WDB37" s="194"/>
      <c r="WDC37" s="190"/>
      <c r="WDD37" s="189"/>
      <c r="WDE37" s="189"/>
      <c r="WDF37" s="189"/>
      <c r="WDG37" s="189"/>
      <c r="WDH37" s="190"/>
      <c r="WDI37" s="190"/>
      <c r="WDJ37" s="190"/>
      <c r="WDK37" s="190"/>
      <c r="WDL37" s="190"/>
      <c r="WDM37" s="241"/>
      <c r="WDN37" s="806"/>
      <c r="WDO37" s="190"/>
      <c r="WDP37" s="190"/>
      <c r="WDQ37" s="190"/>
      <c r="WDR37" s="194"/>
      <c r="WDS37" s="190"/>
      <c r="WDT37" s="189"/>
      <c r="WDU37" s="189"/>
      <c r="WDV37" s="189"/>
      <c r="WDW37" s="189"/>
      <c r="WDX37" s="190"/>
      <c r="WDY37" s="190"/>
      <c r="WDZ37" s="190"/>
      <c r="WEA37" s="190"/>
      <c r="WEB37" s="190"/>
      <c r="WEC37" s="241"/>
      <c r="WED37" s="806"/>
      <c r="WEE37" s="190"/>
      <c r="WEF37" s="190"/>
      <c r="WEG37" s="190"/>
      <c r="WEH37" s="194"/>
      <c r="WEI37" s="190"/>
      <c r="WEJ37" s="189"/>
      <c r="WEK37" s="189"/>
      <c r="WEL37" s="189"/>
      <c r="WEM37" s="189"/>
      <c r="WEN37" s="190"/>
      <c r="WEO37" s="190"/>
      <c r="WEP37" s="190"/>
      <c r="WEQ37" s="190"/>
      <c r="WER37" s="190"/>
      <c r="WES37" s="241"/>
      <c r="WET37" s="806"/>
      <c r="WEU37" s="190"/>
      <c r="WEV37" s="190"/>
      <c r="WEW37" s="190"/>
      <c r="WEX37" s="194"/>
      <c r="WEY37" s="190"/>
      <c r="WEZ37" s="189"/>
      <c r="WFA37" s="189"/>
      <c r="WFB37" s="189"/>
      <c r="WFC37" s="189"/>
      <c r="WFD37" s="190"/>
      <c r="WFE37" s="190"/>
      <c r="WFF37" s="190"/>
      <c r="WFG37" s="190"/>
      <c r="WFH37" s="190"/>
      <c r="WFI37" s="241"/>
      <c r="WFJ37" s="806"/>
      <c r="WFK37" s="190"/>
      <c r="WFL37" s="190"/>
      <c r="WFM37" s="190"/>
      <c r="WFN37" s="194"/>
      <c r="WFO37" s="190"/>
      <c r="WFP37" s="189"/>
      <c r="WFQ37" s="189"/>
      <c r="WFR37" s="189"/>
      <c r="WFS37" s="189"/>
      <c r="WFT37" s="190"/>
      <c r="WFU37" s="190"/>
      <c r="WFV37" s="190"/>
      <c r="WFW37" s="190"/>
      <c r="WFX37" s="190"/>
      <c r="WFY37" s="241"/>
      <c r="WFZ37" s="806"/>
      <c r="WGA37" s="190"/>
      <c r="WGB37" s="190"/>
      <c r="WGC37" s="190"/>
      <c r="WGD37" s="194"/>
      <c r="WGE37" s="190"/>
      <c r="WGF37" s="189"/>
      <c r="WGG37" s="189"/>
      <c r="WGH37" s="189"/>
      <c r="WGI37" s="189"/>
      <c r="WGJ37" s="190"/>
      <c r="WGK37" s="190"/>
      <c r="WGL37" s="190"/>
      <c r="WGM37" s="190"/>
      <c r="WGN37" s="190"/>
      <c r="WGO37" s="241"/>
      <c r="WGP37" s="806"/>
      <c r="WGQ37" s="190"/>
      <c r="WGR37" s="190"/>
      <c r="WGS37" s="190"/>
      <c r="WGT37" s="194"/>
      <c r="WGU37" s="190"/>
      <c r="WGV37" s="189"/>
      <c r="WGW37" s="189"/>
      <c r="WGX37" s="189"/>
      <c r="WGY37" s="189"/>
      <c r="WGZ37" s="190"/>
      <c r="WHA37" s="190"/>
      <c r="WHB37" s="190"/>
      <c r="WHC37" s="190"/>
      <c r="WHD37" s="190"/>
      <c r="WHE37" s="241"/>
      <c r="WHF37" s="806"/>
      <c r="WHG37" s="190"/>
      <c r="WHH37" s="190"/>
      <c r="WHI37" s="190"/>
      <c r="WHJ37" s="194"/>
      <c r="WHK37" s="190"/>
      <c r="WHL37" s="189"/>
      <c r="WHM37" s="189"/>
      <c r="WHN37" s="189"/>
      <c r="WHO37" s="189"/>
      <c r="WHP37" s="190"/>
      <c r="WHQ37" s="190"/>
      <c r="WHR37" s="190"/>
      <c r="WHS37" s="190"/>
      <c r="WHT37" s="190"/>
      <c r="WHU37" s="241"/>
      <c r="WHV37" s="806"/>
      <c r="WHW37" s="190"/>
      <c r="WHX37" s="190"/>
      <c r="WHY37" s="190"/>
      <c r="WHZ37" s="194"/>
      <c r="WIA37" s="190"/>
      <c r="WIB37" s="189"/>
      <c r="WIC37" s="189"/>
      <c r="WID37" s="189"/>
      <c r="WIE37" s="189"/>
      <c r="WIF37" s="190"/>
      <c r="WIG37" s="190"/>
      <c r="WIH37" s="190"/>
      <c r="WII37" s="190"/>
      <c r="WIJ37" s="190"/>
      <c r="WIK37" s="241"/>
      <c r="WIL37" s="806"/>
      <c r="WIM37" s="190"/>
      <c r="WIN37" s="190"/>
      <c r="WIO37" s="190"/>
      <c r="WIP37" s="194"/>
      <c r="WIQ37" s="190"/>
      <c r="WIR37" s="189"/>
      <c r="WIS37" s="189"/>
      <c r="WIT37" s="189"/>
      <c r="WIU37" s="189"/>
      <c r="WIV37" s="190"/>
      <c r="WIW37" s="190"/>
      <c r="WIX37" s="190"/>
      <c r="WIY37" s="190"/>
      <c r="WIZ37" s="190"/>
      <c r="WJA37" s="241"/>
      <c r="WJB37" s="806"/>
      <c r="WJC37" s="190"/>
      <c r="WJD37" s="190"/>
      <c r="WJE37" s="190"/>
      <c r="WJF37" s="194"/>
      <c r="WJG37" s="190"/>
      <c r="WJH37" s="189"/>
      <c r="WJI37" s="189"/>
      <c r="WJJ37" s="189"/>
      <c r="WJK37" s="189"/>
      <c r="WJL37" s="190"/>
      <c r="WJM37" s="190"/>
      <c r="WJN37" s="190"/>
      <c r="WJO37" s="190"/>
      <c r="WJP37" s="190"/>
      <c r="WJQ37" s="241"/>
      <c r="WJR37" s="806"/>
      <c r="WJS37" s="190"/>
      <c r="WJT37" s="190"/>
      <c r="WJU37" s="190"/>
      <c r="WJV37" s="194"/>
      <c r="WJW37" s="190"/>
      <c r="WJX37" s="189"/>
      <c r="WJY37" s="189"/>
      <c r="WJZ37" s="189"/>
      <c r="WKA37" s="189"/>
      <c r="WKB37" s="190"/>
      <c r="WKC37" s="190"/>
      <c r="WKD37" s="190"/>
      <c r="WKE37" s="190"/>
      <c r="WKF37" s="190"/>
      <c r="WKG37" s="241"/>
      <c r="WKH37" s="806"/>
      <c r="WKI37" s="190"/>
      <c r="WKJ37" s="190"/>
      <c r="WKK37" s="190"/>
      <c r="WKL37" s="194"/>
      <c r="WKM37" s="190"/>
      <c r="WKN37" s="189"/>
      <c r="WKO37" s="189"/>
      <c r="WKP37" s="189"/>
      <c r="WKQ37" s="189"/>
      <c r="WKR37" s="190"/>
      <c r="WKS37" s="190"/>
      <c r="WKT37" s="190"/>
      <c r="WKU37" s="190"/>
      <c r="WKV37" s="190"/>
      <c r="WKW37" s="241"/>
      <c r="WKX37" s="806"/>
      <c r="WKY37" s="190"/>
      <c r="WKZ37" s="190"/>
      <c r="WLA37" s="190"/>
      <c r="WLB37" s="194"/>
      <c r="WLC37" s="190"/>
      <c r="WLD37" s="189"/>
      <c r="WLE37" s="189"/>
      <c r="WLF37" s="189"/>
      <c r="WLG37" s="189"/>
      <c r="WLH37" s="190"/>
      <c r="WLI37" s="190"/>
      <c r="WLJ37" s="190"/>
      <c r="WLK37" s="190"/>
      <c r="WLL37" s="190"/>
      <c r="WLM37" s="241"/>
      <c r="WLN37" s="806"/>
      <c r="WLO37" s="190"/>
      <c r="WLP37" s="190"/>
      <c r="WLQ37" s="190"/>
      <c r="WLR37" s="194"/>
      <c r="WLS37" s="190"/>
      <c r="WLT37" s="189"/>
      <c r="WLU37" s="189"/>
      <c r="WLV37" s="189"/>
      <c r="WLW37" s="189"/>
      <c r="WLX37" s="190"/>
      <c r="WLY37" s="190"/>
      <c r="WLZ37" s="190"/>
      <c r="WMA37" s="190"/>
      <c r="WMB37" s="190"/>
      <c r="WMC37" s="241"/>
      <c r="WMD37" s="806"/>
      <c r="WME37" s="190"/>
      <c r="WMF37" s="190"/>
      <c r="WMG37" s="190"/>
      <c r="WMH37" s="194"/>
      <c r="WMI37" s="190"/>
      <c r="WMJ37" s="189"/>
      <c r="WMK37" s="189"/>
      <c r="WML37" s="189"/>
      <c r="WMM37" s="189"/>
      <c r="WMN37" s="190"/>
      <c r="WMO37" s="190"/>
      <c r="WMP37" s="190"/>
      <c r="WMQ37" s="190"/>
      <c r="WMR37" s="190"/>
      <c r="WMS37" s="241"/>
      <c r="WMT37" s="806"/>
      <c r="WMU37" s="190"/>
      <c r="WMV37" s="190"/>
      <c r="WMW37" s="190"/>
      <c r="WMX37" s="194"/>
      <c r="WMY37" s="190"/>
      <c r="WMZ37" s="189"/>
      <c r="WNA37" s="189"/>
      <c r="WNB37" s="189"/>
      <c r="WNC37" s="189"/>
      <c r="WND37" s="190"/>
      <c r="WNE37" s="190"/>
      <c r="WNF37" s="190"/>
      <c r="WNG37" s="190"/>
      <c r="WNH37" s="190"/>
      <c r="WNI37" s="241"/>
      <c r="WNJ37" s="806"/>
      <c r="WNK37" s="190"/>
      <c r="WNL37" s="190"/>
      <c r="WNM37" s="190"/>
      <c r="WNN37" s="194"/>
      <c r="WNO37" s="190"/>
      <c r="WNP37" s="189"/>
      <c r="WNQ37" s="189"/>
      <c r="WNR37" s="189"/>
      <c r="WNS37" s="189"/>
      <c r="WNT37" s="190"/>
      <c r="WNU37" s="190"/>
      <c r="WNV37" s="190"/>
      <c r="WNW37" s="190"/>
      <c r="WNX37" s="190"/>
      <c r="WNY37" s="241"/>
      <c r="WNZ37" s="806"/>
      <c r="WOA37" s="190"/>
      <c r="WOB37" s="190"/>
      <c r="WOC37" s="190"/>
      <c r="WOD37" s="194"/>
      <c r="WOE37" s="190"/>
      <c r="WOF37" s="189"/>
      <c r="WOG37" s="189"/>
      <c r="WOH37" s="189"/>
      <c r="WOI37" s="189"/>
      <c r="WOJ37" s="190"/>
      <c r="WOK37" s="190"/>
      <c r="WOL37" s="190"/>
      <c r="WOM37" s="190"/>
      <c r="WON37" s="190"/>
      <c r="WOO37" s="241"/>
      <c r="WOP37" s="806"/>
      <c r="WOQ37" s="190"/>
      <c r="WOR37" s="190"/>
      <c r="WOS37" s="190"/>
      <c r="WOT37" s="194"/>
      <c r="WOU37" s="190"/>
      <c r="WOV37" s="189"/>
      <c r="WOW37" s="189"/>
      <c r="WOX37" s="189"/>
      <c r="WOY37" s="189"/>
      <c r="WOZ37" s="190"/>
      <c r="WPA37" s="190"/>
      <c r="WPB37" s="190"/>
      <c r="WPC37" s="190"/>
      <c r="WPD37" s="190"/>
      <c r="WPE37" s="241"/>
      <c r="WPF37" s="806"/>
      <c r="WPG37" s="190"/>
      <c r="WPH37" s="190"/>
      <c r="WPI37" s="190"/>
      <c r="WPJ37" s="194"/>
      <c r="WPK37" s="190"/>
      <c r="WPL37" s="189"/>
      <c r="WPM37" s="189"/>
      <c r="WPN37" s="189"/>
      <c r="WPO37" s="189"/>
      <c r="WPP37" s="190"/>
      <c r="WPQ37" s="190"/>
      <c r="WPR37" s="190"/>
      <c r="WPS37" s="190"/>
      <c r="WPT37" s="190"/>
      <c r="WPU37" s="241"/>
      <c r="WPV37" s="806"/>
      <c r="WPW37" s="190"/>
      <c r="WPX37" s="190"/>
      <c r="WPY37" s="190"/>
      <c r="WPZ37" s="194"/>
      <c r="WQA37" s="190"/>
      <c r="WQB37" s="189"/>
      <c r="WQC37" s="189"/>
      <c r="WQD37" s="189"/>
      <c r="WQE37" s="189"/>
      <c r="WQF37" s="190"/>
      <c r="WQG37" s="190"/>
      <c r="WQH37" s="190"/>
      <c r="WQI37" s="190"/>
      <c r="WQJ37" s="190"/>
      <c r="WQK37" s="241"/>
      <c r="WQL37" s="806"/>
      <c r="WQM37" s="190"/>
      <c r="WQN37" s="190"/>
      <c r="WQO37" s="190"/>
      <c r="WQP37" s="194"/>
      <c r="WQQ37" s="190"/>
      <c r="WQR37" s="189"/>
      <c r="WQS37" s="189"/>
      <c r="WQT37" s="189"/>
      <c r="WQU37" s="189"/>
      <c r="WQV37" s="190"/>
      <c r="WQW37" s="190"/>
      <c r="WQX37" s="190"/>
      <c r="WQY37" s="190"/>
      <c r="WQZ37" s="190"/>
      <c r="WRA37" s="241"/>
      <c r="WRB37" s="806"/>
      <c r="WRC37" s="190"/>
      <c r="WRD37" s="190"/>
      <c r="WRE37" s="190"/>
      <c r="WRF37" s="194"/>
      <c r="WRG37" s="190"/>
      <c r="WRH37" s="189"/>
      <c r="WRI37" s="189"/>
      <c r="WRJ37" s="189"/>
      <c r="WRK37" s="189"/>
      <c r="WRL37" s="190"/>
      <c r="WRM37" s="190"/>
      <c r="WRN37" s="190"/>
      <c r="WRO37" s="190"/>
      <c r="WRP37" s="190"/>
      <c r="WRQ37" s="241"/>
      <c r="WRR37" s="806"/>
      <c r="WRS37" s="190"/>
      <c r="WRT37" s="190"/>
      <c r="WRU37" s="190"/>
      <c r="WRV37" s="194"/>
      <c r="WRW37" s="190"/>
      <c r="WRX37" s="189"/>
      <c r="WRY37" s="189"/>
      <c r="WRZ37" s="189"/>
      <c r="WSA37" s="189"/>
      <c r="WSB37" s="190"/>
      <c r="WSC37" s="190"/>
      <c r="WSD37" s="190"/>
      <c r="WSE37" s="190"/>
      <c r="WSF37" s="190"/>
      <c r="WSG37" s="241"/>
      <c r="WSH37" s="806"/>
      <c r="WSI37" s="190"/>
      <c r="WSJ37" s="190"/>
      <c r="WSK37" s="190"/>
      <c r="WSL37" s="194"/>
      <c r="WSM37" s="190"/>
      <c r="WSN37" s="189"/>
      <c r="WSO37" s="189"/>
      <c r="WSP37" s="189"/>
      <c r="WSQ37" s="189"/>
      <c r="WSR37" s="190"/>
      <c r="WSS37" s="190"/>
      <c r="WST37" s="190"/>
      <c r="WSU37" s="190"/>
      <c r="WSV37" s="190"/>
      <c r="WSW37" s="241"/>
      <c r="WSX37" s="806"/>
      <c r="WSY37" s="190"/>
      <c r="WSZ37" s="190"/>
      <c r="WTA37" s="190"/>
      <c r="WTB37" s="194"/>
      <c r="WTC37" s="190"/>
      <c r="WTD37" s="189"/>
      <c r="WTE37" s="189"/>
      <c r="WTF37" s="189"/>
      <c r="WTG37" s="189"/>
      <c r="WTH37" s="190"/>
      <c r="WTI37" s="190"/>
      <c r="WTJ37" s="190"/>
      <c r="WTK37" s="190"/>
      <c r="WTL37" s="190"/>
      <c r="WTM37" s="241"/>
      <c r="WTN37" s="806"/>
      <c r="WTO37" s="190"/>
      <c r="WTP37" s="190"/>
      <c r="WTQ37" s="190"/>
      <c r="WTR37" s="194"/>
      <c r="WTS37" s="190"/>
      <c r="WTT37" s="189"/>
      <c r="WTU37" s="189"/>
      <c r="WTV37" s="189"/>
      <c r="WTW37" s="189"/>
      <c r="WTX37" s="190"/>
      <c r="WTY37" s="190"/>
      <c r="WTZ37" s="190"/>
      <c r="WUA37" s="190"/>
      <c r="WUB37" s="190"/>
      <c r="WUC37" s="241"/>
      <c r="WUD37" s="806"/>
      <c r="WUE37" s="190"/>
      <c r="WUF37" s="190"/>
      <c r="WUG37" s="190"/>
      <c r="WUH37" s="194"/>
      <c r="WUI37" s="190"/>
      <c r="WUJ37" s="189"/>
      <c r="WUK37" s="189"/>
      <c r="WUL37" s="189"/>
      <c r="WUM37" s="189"/>
      <c r="WUN37" s="190"/>
      <c r="WUO37" s="190"/>
      <c r="WUP37" s="190"/>
      <c r="WUQ37" s="190"/>
      <c r="WUR37" s="190"/>
      <c r="WUS37" s="241"/>
      <c r="WUT37" s="806"/>
      <c r="WUU37" s="190"/>
      <c r="WUV37" s="190"/>
      <c r="WUW37" s="190"/>
      <c r="WUX37" s="194"/>
      <c r="WUY37" s="190"/>
      <c r="WUZ37" s="189"/>
      <c r="WVA37" s="189"/>
      <c r="WVB37" s="189"/>
      <c r="WVC37" s="189"/>
      <c r="WVD37" s="190"/>
      <c r="WVE37" s="190"/>
      <c r="WVF37" s="190"/>
      <c r="WVG37" s="190"/>
      <c r="WVH37" s="190"/>
      <c r="WVI37" s="241"/>
      <c r="WVJ37" s="806"/>
      <c r="WVK37" s="190"/>
      <c r="WVL37" s="190"/>
      <c r="WVM37" s="190"/>
      <c r="WVN37" s="194"/>
      <c r="WVO37" s="190"/>
      <c r="WVP37" s="189"/>
      <c r="WVQ37" s="189"/>
      <c r="WVR37" s="189"/>
      <c r="WVS37" s="189"/>
      <c r="WVT37" s="190"/>
      <c r="WVU37" s="190"/>
      <c r="WVV37" s="190"/>
      <c r="WVW37" s="190"/>
      <c r="WVX37" s="190"/>
      <c r="WVY37" s="241"/>
      <c r="WVZ37" s="806"/>
      <c r="WWA37" s="190"/>
      <c r="WWB37" s="190"/>
      <c r="WWC37" s="190"/>
      <c r="WWD37" s="194"/>
      <c r="WWE37" s="190"/>
      <c r="WWF37" s="189"/>
      <c r="WWG37" s="189"/>
      <c r="WWH37" s="189"/>
      <c r="WWI37" s="189"/>
      <c r="WWJ37" s="190"/>
      <c r="WWK37" s="190"/>
      <c r="WWL37" s="190"/>
      <c r="WWM37" s="190"/>
      <c r="WWN37" s="190"/>
      <c r="WWO37" s="241"/>
      <c r="WWP37" s="806"/>
      <c r="WWQ37" s="190"/>
      <c r="WWR37" s="190"/>
      <c r="WWS37" s="190"/>
      <c r="WWT37" s="194"/>
      <c r="WWU37" s="190"/>
      <c r="WWV37" s="189"/>
      <c r="WWW37" s="189"/>
      <c r="WWX37" s="189"/>
      <c r="WWY37" s="189"/>
      <c r="WWZ37" s="190"/>
      <c r="WXA37" s="190"/>
      <c r="WXB37" s="190"/>
      <c r="WXC37" s="190"/>
      <c r="WXD37" s="190"/>
      <c r="WXE37" s="241"/>
      <c r="WXF37" s="806"/>
      <c r="WXG37" s="190"/>
      <c r="WXH37" s="190"/>
      <c r="WXI37" s="190"/>
      <c r="WXJ37" s="194"/>
      <c r="WXK37" s="190"/>
      <c r="WXL37" s="189"/>
      <c r="WXM37" s="189"/>
      <c r="WXN37" s="189"/>
      <c r="WXO37" s="189"/>
      <c r="WXP37" s="190"/>
      <c r="WXQ37" s="190"/>
      <c r="WXR37" s="190"/>
      <c r="WXS37" s="190"/>
      <c r="WXT37" s="190"/>
      <c r="WXU37" s="241"/>
      <c r="WXV37" s="806"/>
      <c r="WXW37" s="190"/>
      <c r="WXX37" s="190"/>
      <c r="WXY37" s="190"/>
      <c r="WXZ37" s="194"/>
      <c r="WYA37" s="190"/>
      <c r="WYB37" s="189"/>
      <c r="WYC37" s="189"/>
      <c r="WYD37" s="189"/>
      <c r="WYE37" s="189"/>
      <c r="WYF37" s="190"/>
      <c r="WYG37" s="190"/>
      <c r="WYH37" s="190"/>
      <c r="WYI37" s="190"/>
      <c r="WYJ37" s="190"/>
      <c r="WYK37" s="241"/>
      <c r="WYL37" s="806"/>
      <c r="WYM37" s="190"/>
      <c r="WYN37" s="190"/>
      <c r="WYO37" s="190"/>
      <c r="WYP37" s="194"/>
      <c r="WYQ37" s="190"/>
      <c r="WYR37" s="189"/>
      <c r="WYS37" s="189"/>
      <c r="WYT37" s="189"/>
      <c r="WYU37" s="189"/>
      <c r="WYV37" s="190"/>
      <c r="WYW37" s="190"/>
      <c r="WYX37" s="190"/>
      <c r="WYY37" s="190"/>
      <c r="WYZ37" s="190"/>
      <c r="WZA37" s="241"/>
      <c r="WZB37" s="806"/>
      <c r="WZC37" s="190"/>
      <c r="WZD37" s="190"/>
      <c r="WZE37" s="190"/>
      <c r="WZF37" s="194"/>
      <c r="WZG37" s="190"/>
      <c r="WZH37" s="189"/>
      <c r="WZI37" s="189"/>
      <c r="WZJ37" s="189"/>
      <c r="WZK37" s="189"/>
      <c r="WZL37" s="190"/>
      <c r="WZM37" s="190"/>
      <c r="WZN37" s="190"/>
      <c r="WZO37" s="190"/>
      <c r="WZP37" s="190"/>
      <c r="WZQ37" s="241"/>
      <c r="WZR37" s="806"/>
      <c r="WZS37" s="190"/>
      <c r="WZT37" s="190"/>
      <c r="WZU37" s="190"/>
      <c r="WZV37" s="194"/>
      <c r="WZW37" s="190"/>
      <c r="WZX37" s="189"/>
      <c r="WZY37" s="189"/>
      <c r="WZZ37" s="189"/>
      <c r="XAA37" s="189"/>
      <c r="XAB37" s="190"/>
      <c r="XAC37" s="190"/>
      <c r="XAD37" s="190"/>
      <c r="XAE37" s="190"/>
      <c r="XAF37" s="190"/>
      <c r="XAG37" s="241"/>
      <c r="XAH37" s="806"/>
      <c r="XAI37" s="190"/>
      <c r="XAJ37" s="190"/>
      <c r="XAK37" s="190"/>
      <c r="XAL37" s="194"/>
      <c r="XAM37" s="190"/>
      <c r="XAN37" s="189"/>
      <c r="XAO37" s="189"/>
      <c r="XAP37" s="189"/>
      <c r="XAQ37" s="189"/>
      <c r="XAR37" s="190"/>
      <c r="XAS37" s="190"/>
      <c r="XAT37" s="190"/>
      <c r="XAU37" s="190"/>
      <c r="XAV37" s="190"/>
      <c r="XAW37" s="241"/>
      <c r="XAX37" s="806"/>
      <c r="XAY37" s="190"/>
      <c r="XAZ37" s="190"/>
      <c r="XBA37" s="190"/>
      <c r="XBB37" s="194"/>
      <c r="XBC37" s="190"/>
      <c r="XBD37" s="189"/>
      <c r="XBE37" s="189"/>
      <c r="XBF37" s="189"/>
      <c r="XBG37" s="189"/>
      <c r="XBH37" s="190"/>
      <c r="XBI37" s="190"/>
      <c r="XBJ37" s="190"/>
      <c r="XBK37" s="190"/>
      <c r="XBL37" s="190"/>
      <c r="XBM37" s="241"/>
      <c r="XBN37" s="806"/>
      <c r="XBO37" s="190"/>
      <c r="XBP37" s="190"/>
      <c r="XBQ37" s="190"/>
      <c r="XBR37" s="194"/>
      <c r="XBS37" s="190"/>
      <c r="XBT37" s="189"/>
      <c r="XBU37" s="189"/>
      <c r="XBV37" s="189"/>
      <c r="XBW37" s="189"/>
      <c r="XBX37" s="190"/>
      <c r="XBY37" s="190"/>
      <c r="XBZ37" s="190"/>
      <c r="XCA37" s="190"/>
      <c r="XCB37" s="190"/>
      <c r="XCC37" s="241"/>
      <c r="XCD37" s="806"/>
      <c r="XCE37" s="190"/>
      <c r="XCF37" s="190"/>
      <c r="XCG37" s="190"/>
      <c r="XCH37" s="194"/>
      <c r="XCI37" s="190"/>
      <c r="XCJ37" s="189"/>
      <c r="XCK37" s="189"/>
      <c r="XCL37" s="189"/>
      <c r="XCM37" s="189"/>
      <c r="XCN37" s="190"/>
      <c r="XCO37" s="190"/>
      <c r="XCP37" s="190"/>
      <c r="XCQ37" s="190"/>
      <c r="XCR37" s="190"/>
      <c r="XCS37" s="241"/>
      <c r="XCT37" s="806"/>
      <c r="XCU37" s="190"/>
      <c r="XCV37" s="190"/>
      <c r="XCW37" s="190"/>
      <c r="XCX37" s="194"/>
      <c r="XCY37" s="190"/>
      <c r="XCZ37" s="189"/>
      <c r="XDA37" s="189"/>
      <c r="XDB37" s="189"/>
      <c r="XDC37" s="189"/>
      <c r="XDD37" s="190"/>
      <c r="XDE37" s="190"/>
      <c r="XDF37" s="190"/>
      <c r="XDG37" s="190"/>
      <c r="XDH37" s="190"/>
      <c r="XDI37" s="241"/>
      <c r="XDJ37" s="806"/>
      <c r="XDK37" s="190"/>
      <c r="XDL37" s="190"/>
      <c r="XDM37" s="190"/>
      <c r="XDN37" s="194"/>
      <c r="XDO37" s="190"/>
      <c r="XDP37" s="189"/>
      <c r="XDQ37" s="189"/>
      <c r="XDR37" s="189"/>
      <c r="XDS37" s="189"/>
      <c r="XDT37" s="190"/>
      <c r="XDU37" s="190"/>
      <c r="XDV37" s="190"/>
      <c r="XDW37" s="190"/>
      <c r="XDX37" s="190"/>
      <c r="XDY37" s="241"/>
      <c r="XDZ37" s="806"/>
      <c r="XEA37" s="190"/>
      <c r="XEB37" s="190"/>
      <c r="XEC37" s="190"/>
      <c r="XED37" s="194"/>
      <c r="XEE37" s="190"/>
      <c r="XEF37" s="189"/>
      <c r="XEG37" s="189"/>
      <c r="XEH37" s="189"/>
      <c r="XEI37" s="189"/>
      <c r="XEJ37" s="190"/>
      <c r="XEK37" s="190"/>
      <c r="XEL37" s="190"/>
      <c r="XEM37" s="190"/>
      <c r="XEN37" s="190"/>
      <c r="XEO37" s="241"/>
      <c r="XEP37" s="806"/>
      <c r="XEQ37" s="190"/>
      <c r="XER37" s="190"/>
      <c r="XES37" s="190"/>
      <c r="XET37" s="194"/>
      <c r="XEU37" s="190"/>
      <c r="XEV37" s="189"/>
      <c r="XEW37" s="189"/>
      <c r="XEX37" s="189"/>
      <c r="XEY37" s="189"/>
      <c r="XEZ37" s="190"/>
      <c r="XFA37" s="190"/>
      <c r="XFB37" s="190"/>
      <c r="XFC37" s="190"/>
      <c r="XFD37" s="190"/>
    </row>
    <row r="38" spans="1:16384" x14ac:dyDescent="0.2">
      <c r="A38" s="680"/>
      <c r="B38" s="587" t="s">
        <v>491</v>
      </c>
      <c r="C38" s="587" t="s">
        <v>633</v>
      </c>
      <c r="D38" s="587" t="s">
        <v>634</v>
      </c>
      <c r="E38" s="591" t="s">
        <v>74</v>
      </c>
      <c r="F38" s="587">
        <v>-63</v>
      </c>
      <c r="G38" s="590"/>
      <c r="H38" s="590"/>
      <c r="I38" s="590">
        <v>0</v>
      </c>
      <c r="J38" s="590"/>
      <c r="K38" s="573" t="s">
        <v>1303</v>
      </c>
      <c r="L38" s="587"/>
      <c r="M38" s="587"/>
      <c r="N38" s="587"/>
      <c r="O38" s="587">
        <f t="shared" si="1"/>
        <v>0</v>
      </c>
      <c r="P38" s="589"/>
      <c r="Q38" s="589"/>
      <c r="R38" s="798"/>
    </row>
    <row r="39" spans="1:16384" x14ac:dyDescent="0.2">
      <c r="A39" s="671"/>
      <c r="B39" s="91" t="s">
        <v>1292</v>
      </c>
      <c r="C39" s="91" t="s">
        <v>1293</v>
      </c>
      <c r="D39" s="91" t="s">
        <v>215</v>
      </c>
      <c r="E39" s="89" t="s">
        <v>823</v>
      </c>
      <c r="F39" s="91">
        <v>-63</v>
      </c>
      <c r="G39" s="107"/>
      <c r="H39" s="575"/>
      <c r="I39" s="107"/>
      <c r="J39" s="575"/>
      <c r="K39" s="404"/>
      <c r="L39" s="405"/>
      <c r="M39" s="405"/>
      <c r="N39" s="405"/>
      <c r="O39" s="91">
        <f t="shared" si="1"/>
        <v>0</v>
      </c>
      <c r="P39" s="293"/>
      <c r="Q39" s="293"/>
      <c r="R39" s="690"/>
    </row>
    <row r="40" spans="1:16384" x14ac:dyDescent="0.2">
      <c r="A40" s="671"/>
      <c r="B40" s="91" t="s">
        <v>671</v>
      </c>
      <c r="C40" s="91" t="s">
        <v>672</v>
      </c>
      <c r="D40" s="91" t="s">
        <v>673</v>
      </c>
      <c r="E40" s="89" t="s">
        <v>175</v>
      </c>
      <c r="F40" s="91">
        <v>-63</v>
      </c>
      <c r="G40" s="107">
        <v>0</v>
      </c>
      <c r="H40" s="107"/>
      <c r="I40" s="107">
        <v>0</v>
      </c>
      <c r="J40" s="107"/>
      <c r="K40" s="404"/>
      <c r="L40" s="405"/>
      <c r="M40" s="405"/>
      <c r="N40" s="405"/>
      <c r="O40" s="269">
        <f t="shared" si="1"/>
        <v>0</v>
      </c>
      <c r="P40" s="370"/>
      <c r="Q40" s="370"/>
      <c r="R40" s="690"/>
    </row>
    <row r="41" spans="1:16384" x14ac:dyDescent="0.2">
      <c r="A41" s="671"/>
      <c r="B41" s="144" t="s">
        <v>631</v>
      </c>
      <c r="C41" s="144" t="s">
        <v>632</v>
      </c>
      <c r="D41" s="144" t="s">
        <v>418</v>
      </c>
      <c r="E41" s="145" t="s">
        <v>561</v>
      </c>
      <c r="F41" s="144">
        <v>-63</v>
      </c>
      <c r="G41" s="106"/>
      <c r="H41" s="100"/>
      <c r="I41" s="100">
        <v>0</v>
      </c>
      <c r="J41" s="573"/>
      <c r="K41" s="676"/>
      <c r="L41" s="301"/>
      <c r="M41" s="301"/>
      <c r="N41" s="789">
        <v>0</v>
      </c>
      <c r="O41" s="91">
        <f t="shared" si="1"/>
        <v>0</v>
      </c>
      <c r="P41" s="179"/>
      <c r="Q41" s="179"/>
      <c r="R41" s="690" t="s">
        <v>962</v>
      </c>
    </row>
    <row r="42" spans="1:16384" x14ac:dyDescent="0.2">
      <c r="A42" s="671"/>
      <c r="B42" s="91" t="s">
        <v>795</v>
      </c>
      <c r="C42" s="91" t="s">
        <v>98</v>
      </c>
      <c r="D42" s="91" t="s">
        <v>433</v>
      </c>
      <c r="E42" s="89" t="s">
        <v>19</v>
      </c>
      <c r="F42" s="91">
        <v>-63</v>
      </c>
      <c r="G42" s="107"/>
      <c r="H42" s="575"/>
      <c r="I42" s="107">
        <v>0</v>
      </c>
      <c r="J42" s="575"/>
      <c r="K42" s="404"/>
      <c r="L42" s="405"/>
      <c r="M42" s="405"/>
      <c r="N42" s="405"/>
      <c r="O42" s="91">
        <f t="shared" si="1"/>
        <v>0</v>
      </c>
      <c r="P42" s="293"/>
      <c r="Q42" s="293"/>
      <c r="R42" s="690"/>
    </row>
    <row r="43" spans="1:16384" x14ac:dyDescent="0.2">
      <c r="A43" s="671"/>
      <c r="B43" s="91" t="s">
        <v>636</v>
      </c>
      <c r="C43" s="91" t="s">
        <v>769</v>
      </c>
      <c r="D43" s="91" t="s">
        <v>428</v>
      </c>
      <c r="E43" s="89" t="s">
        <v>268</v>
      </c>
      <c r="F43" s="91">
        <v>-63</v>
      </c>
      <c r="G43" s="106"/>
      <c r="H43" s="106"/>
      <c r="I43" s="106">
        <v>0</v>
      </c>
      <c r="J43" s="106"/>
      <c r="K43" s="91"/>
      <c r="L43" s="91"/>
      <c r="M43" s="91"/>
      <c r="N43" s="91"/>
      <c r="O43" s="91">
        <f t="shared" si="1"/>
        <v>0</v>
      </c>
      <c r="P43" s="179"/>
      <c r="Q43" s="179"/>
      <c r="R43" s="32"/>
    </row>
    <row r="44" spans="1:16384" x14ac:dyDescent="0.2">
      <c r="A44" s="678"/>
      <c r="B44" s="92"/>
      <c r="C44" s="92"/>
      <c r="D44" s="92"/>
      <c r="E44" s="92"/>
      <c r="F44" s="92"/>
      <c r="G44" s="164"/>
      <c r="H44" s="164"/>
      <c r="I44" s="164"/>
      <c r="J44" s="164"/>
      <c r="K44" s="164"/>
      <c r="L44" s="164"/>
      <c r="M44" s="164"/>
      <c r="N44" s="164"/>
      <c r="O44" s="146"/>
      <c r="P44" s="314"/>
      <c r="Q44" s="314"/>
      <c r="R44" s="772"/>
    </row>
    <row r="45" spans="1:16384" x14ac:dyDescent="0.2">
      <c r="A45" s="782">
        <v>1</v>
      </c>
      <c r="B45" s="104" t="s">
        <v>177</v>
      </c>
      <c r="C45" s="104" t="s">
        <v>214</v>
      </c>
      <c r="D45" s="104" t="s">
        <v>215</v>
      </c>
      <c r="E45" s="99" t="s">
        <v>23</v>
      </c>
      <c r="F45" s="267">
        <v>-70</v>
      </c>
      <c r="G45" s="107">
        <v>400</v>
      </c>
      <c r="H45" s="107"/>
      <c r="I45" s="107">
        <v>0</v>
      </c>
      <c r="J45" s="107"/>
      <c r="K45" s="107"/>
      <c r="L45" s="107"/>
      <c r="M45" s="107"/>
      <c r="N45" s="739">
        <v>400</v>
      </c>
      <c r="O45" s="91">
        <f t="shared" ref="O45:O54" si="2">SUM(G45:N45)</f>
        <v>800</v>
      </c>
      <c r="P45" s="179"/>
      <c r="Q45" s="95" t="s">
        <v>1529</v>
      </c>
      <c r="R45" s="520" t="s">
        <v>288</v>
      </c>
    </row>
    <row r="46" spans="1:16384" x14ac:dyDescent="0.2">
      <c r="A46" s="782">
        <v>2</v>
      </c>
      <c r="B46" s="91" t="s">
        <v>241</v>
      </c>
      <c r="C46" s="91" t="s">
        <v>526</v>
      </c>
      <c r="D46" s="91" t="s">
        <v>430</v>
      </c>
      <c r="E46" s="89" t="s">
        <v>24</v>
      </c>
      <c r="F46" s="91">
        <v>-70</v>
      </c>
      <c r="G46" s="91">
        <v>0</v>
      </c>
      <c r="H46" s="91"/>
      <c r="I46" s="91">
        <v>250</v>
      </c>
      <c r="J46" s="91"/>
      <c r="K46" s="91"/>
      <c r="L46" s="91"/>
      <c r="M46" s="91"/>
      <c r="N46" s="421">
        <v>325</v>
      </c>
      <c r="O46" s="91">
        <f t="shared" si="2"/>
        <v>575</v>
      </c>
      <c r="P46" s="215"/>
      <c r="Q46" s="748" t="s">
        <v>1506</v>
      </c>
      <c r="R46" s="690" t="s">
        <v>962</v>
      </c>
    </row>
    <row r="47" spans="1:16384" x14ac:dyDescent="0.2">
      <c r="A47" s="782">
        <v>3</v>
      </c>
      <c r="B47" s="395" t="s">
        <v>132</v>
      </c>
      <c r="C47" s="395" t="s">
        <v>98</v>
      </c>
      <c r="D47" s="395" t="s">
        <v>506</v>
      </c>
      <c r="E47" s="402" t="s">
        <v>34</v>
      </c>
      <c r="F47" s="395">
        <v>-70</v>
      </c>
      <c r="G47" s="472">
        <v>0</v>
      </c>
      <c r="H47" s="472"/>
      <c r="I47" s="472">
        <v>150</v>
      </c>
      <c r="J47" s="472"/>
      <c r="K47" s="472"/>
      <c r="L47" s="472"/>
      <c r="M47" s="472"/>
      <c r="N47" s="472">
        <v>400</v>
      </c>
      <c r="O47" s="91">
        <f t="shared" si="2"/>
        <v>550</v>
      </c>
      <c r="P47" s="215"/>
      <c r="Q47" s="748" t="s">
        <v>1506</v>
      </c>
      <c r="R47" s="799" t="s">
        <v>966</v>
      </c>
    </row>
    <row r="48" spans="1:16384" x14ac:dyDescent="0.2">
      <c r="A48" s="782">
        <v>4</v>
      </c>
      <c r="B48" s="91" t="s">
        <v>949</v>
      </c>
      <c r="C48" s="91" t="s">
        <v>950</v>
      </c>
      <c r="D48" s="91" t="s">
        <v>1286</v>
      </c>
      <c r="E48" s="89" t="s">
        <v>99</v>
      </c>
      <c r="F48" s="91">
        <v>-70</v>
      </c>
      <c r="G48" s="106"/>
      <c r="H48" s="573"/>
      <c r="I48" s="100">
        <v>0</v>
      </c>
      <c r="J48" s="573"/>
      <c r="K48" s="573"/>
      <c r="L48" s="573"/>
      <c r="M48" s="100"/>
      <c r="N48" s="100">
        <v>325</v>
      </c>
      <c r="O48" s="91">
        <f t="shared" si="2"/>
        <v>325</v>
      </c>
      <c r="P48" s="215"/>
      <c r="Q48" s="748" t="s">
        <v>1506</v>
      </c>
      <c r="R48" s="690"/>
    </row>
    <row r="49" spans="1:18" x14ac:dyDescent="0.2">
      <c r="A49" s="809"/>
      <c r="B49" s="91" t="s">
        <v>173</v>
      </c>
      <c r="C49" s="91" t="s">
        <v>36</v>
      </c>
      <c r="D49" s="91" t="s">
        <v>544</v>
      </c>
      <c r="E49" s="89" t="s">
        <v>314</v>
      </c>
      <c r="F49" s="91">
        <v>-70</v>
      </c>
      <c r="G49" s="91"/>
      <c r="H49" s="174"/>
      <c r="I49" s="91">
        <v>0</v>
      </c>
      <c r="J49" s="91"/>
      <c r="K49" s="91"/>
      <c r="L49" s="91"/>
      <c r="M49" s="550"/>
      <c r="N49" s="91"/>
      <c r="O49" s="91">
        <f t="shared" si="2"/>
        <v>0</v>
      </c>
      <c r="P49" s="332"/>
      <c r="Q49" s="332"/>
      <c r="R49" s="690"/>
    </row>
    <row r="50" spans="1:18" x14ac:dyDescent="0.2">
      <c r="A50" s="671"/>
      <c r="B50" s="144" t="s">
        <v>356</v>
      </c>
      <c r="C50" s="144" t="s">
        <v>357</v>
      </c>
      <c r="D50" s="144" t="s">
        <v>412</v>
      </c>
      <c r="E50" s="145" t="s">
        <v>948</v>
      </c>
      <c r="F50" s="426">
        <v>-70</v>
      </c>
      <c r="G50" s="420"/>
      <c r="H50" s="430"/>
      <c r="I50" s="430"/>
      <c r="J50" s="430"/>
      <c r="K50" s="676"/>
      <c r="L50" s="301"/>
      <c r="M50" s="301"/>
      <c r="N50" s="720">
        <v>0</v>
      </c>
      <c r="O50" s="269">
        <f t="shared" si="2"/>
        <v>0</v>
      </c>
      <c r="P50" s="179"/>
      <c r="Q50" s="179"/>
      <c r="R50" s="800"/>
    </row>
    <row r="51" spans="1:18" x14ac:dyDescent="0.2">
      <c r="A51" s="671"/>
      <c r="B51" s="104" t="s">
        <v>767</v>
      </c>
      <c r="C51" s="104" t="s">
        <v>36</v>
      </c>
      <c r="D51" s="104" t="s">
        <v>544</v>
      </c>
      <c r="E51" s="99" t="s">
        <v>268</v>
      </c>
      <c r="F51" s="267">
        <v>-70</v>
      </c>
      <c r="G51" s="107"/>
      <c r="H51" s="575"/>
      <c r="I51" s="107">
        <v>0</v>
      </c>
      <c r="J51" s="107"/>
      <c r="K51" s="575"/>
      <c r="L51" s="575"/>
      <c r="M51" s="575"/>
      <c r="N51" s="107">
        <v>0</v>
      </c>
      <c r="O51" s="91">
        <f t="shared" si="2"/>
        <v>0</v>
      </c>
      <c r="P51" s="332"/>
      <c r="Q51" s="332"/>
      <c r="R51" s="690"/>
    </row>
    <row r="52" spans="1:18" x14ac:dyDescent="0.2">
      <c r="A52" s="671"/>
      <c r="B52" s="422" t="s">
        <v>576</v>
      </c>
      <c r="C52" s="422" t="s">
        <v>38</v>
      </c>
      <c r="D52" s="422" t="s">
        <v>415</v>
      </c>
      <c r="E52" s="423" t="s">
        <v>17</v>
      </c>
      <c r="F52" s="144">
        <v>-70</v>
      </c>
      <c r="G52" s="319"/>
      <c r="H52" s="273"/>
      <c r="I52" s="473"/>
      <c r="J52" s="328"/>
      <c r="K52" s="364"/>
      <c r="L52" s="387"/>
      <c r="M52" s="387"/>
      <c r="N52" s="387"/>
      <c r="O52" s="91">
        <f t="shared" si="2"/>
        <v>0</v>
      </c>
      <c r="P52" s="807"/>
      <c r="Q52" s="807"/>
      <c r="R52" s="690" t="s">
        <v>965</v>
      </c>
    </row>
    <row r="53" spans="1:18" x14ac:dyDescent="0.2">
      <c r="A53" s="680"/>
      <c r="B53" s="419" t="s">
        <v>298</v>
      </c>
      <c r="C53" s="419" t="s">
        <v>324</v>
      </c>
      <c r="D53" s="419" t="s">
        <v>213</v>
      </c>
      <c r="E53" s="428" t="s">
        <v>58</v>
      </c>
      <c r="F53" s="419">
        <v>-70</v>
      </c>
      <c r="G53" s="419"/>
      <c r="H53" s="574"/>
      <c r="I53" s="419"/>
      <c r="J53" s="419"/>
      <c r="K53" s="478"/>
      <c r="L53" s="668"/>
      <c r="M53" s="668"/>
      <c r="N53" s="668"/>
      <c r="O53" s="419">
        <f t="shared" si="2"/>
        <v>0</v>
      </c>
      <c r="P53" s="586"/>
      <c r="Q53" s="586"/>
      <c r="R53" s="774" t="s">
        <v>963</v>
      </c>
    </row>
    <row r="54" spans="1:18" x14ac:dyDescent="0.2">
      <c r="A54" s="671"/>
      <c r="B54" s="91" t="s">
        <v>514</v>
      </c>
      <c r="C54" s="91" t="s">
        <v>515</v>
      </c>
      <c r="D54" s="91" t="s">
        <v>645</v>
      </c>
      <c r="E54" s="89" t="s">
        <v>516</v>
      </c>
      <c r="F54" s="109" t="s">
        <v>358</v>
      </c>
      <c r="G54" s="107"/>
      <c r="H54" s="107"/>
      <c r="I54" s="107"/>
      <c r="J54" s="107"/>
      <c r="K54" s="107"/>
      <c r="L54" s="404"/>
      <c r="M54" s="404"/>
      <c r="N54" s="404"/>
      <c r="O54" s="91">
        <f t="shared" si="2"/>
        <v>0</v>
      </c>
      <c r="P54" s="179"/>
      <c r="Q54" s="179"/>
      <c r="R54" s="690"/>
    </row>
    <row r="55" spans="1:18" x14ac:dyDescent="0.2">
      <c r="A55" s="678"/>
      <c r="B55" s="92"/>
      <c r="C55" s="92"/>
      <c r="D55" s="92"/>
      <c r="E55" s="92"/>
      <c r="F55" s="92"/>
      <c r="G55" s="164"/>
      <c r="H55" s="164"/>
      <c r="I55" s="164"/>
      <c r="J55" s="164"/>
      <c r="K55" s="164"/>
      <c r="L55" s="164"/>
      <c r="M55" s="164"/>
      <c r="N55" s="164"/>
      <c r="O55" s="146"/>
      <c r="P55" s="314"/>
      <c r="Q55" s="314"/>
      <c r="R55" s="772"/>
    </row>
    <row r="56" spans="1:18" x14ac:dyDescent="0.2">
      <c r="A56" s="782">
        <v>1</v>
      </c>
      <c r="B56" s="424" t="s">
        <v>967</v>
      </c>
      <c r="C56" s="424" t="s">
        <v>1297</v>
      </c>
      <c r="D56" s="424" t="s">
        <v>426</v>
      </c>
      <c r="E56" s="425" t="s">
        <v>58</v>
      </c>
      <c r="F56" s="426">
        <v>-78</v>
      </c>
      <c r="G56" s="273"/>
      <c r="H56" s="577"/>
      <c r="I56" s="273">
        <v>0</v>
      </c>
      <c r="J56" s="592"/>
      <c r="K56" s="273"/>
      <c r="L56" s="592"/>
      <c r="M56" s="273"/>
      <c r="N56" s="273">
        <v>400</v>
      </c>
      <c r="O56" s="91">
        <f>SUM(G56:N56)</f>
        <v>400</v>
      </c>
      <c r="P56" s="215"/>
      <c r="Q56" s="748" t="s">
        <v>1506</v>
      </c>
      <c r="R56" s="801" t="s">
        <v>962</v>
      </c>
    </row>
    <row r="57" spans="1:18" x14ac:dyDescent="0.2">
      <c r="A57" s="769">
        <v>2</v>
      </c>
      <c r="B57" s="419" t="s">
        <v>173</v>
      </c>
      <c r="C57" s="419" t="s">
        <v>36</v>
      </c>
      <c r="D57" s="419" t="s">
        <v>544</v>
      </c>
      <c r="E57" s="428" t="s">
        <v>314</v>
      </c>
      <c r="F57" s="419">
        <v>-70</v>
      </c>
      <c r="G57" s="419"/>
      <c r="H57" s="808"/>
      <c r="I57" s="419">
        <v>0</v>
      </c>
      <c r="J57" s="419"/>
      <c r="K57" s="419"/>
      <c r="L57" s="419"/>
      <c r="M57" s="550"/>
      <c r="N57" s="91">
        <v>325</v>
      </c>
      <c r="O57" s="91">
        <f>SUM(G57:N57)</f>
        <v>325</v>
      </c>
      <c r="P57" s="215"/>
      <c r="Q57" s="748" t="s">
        <v>1506</v>
      </c>
      <c r="R57" s="690"/>
    </row>
    <row r="58" spans="1:18" x14ac:dyDescent="0.2">
      <c r="A58" s="671"/>
      <c r="B58" s="144" t="s">
        <v>356</v>
      </c>
      <c r="C58" s="144" t="s">
        <v>357</v>
      </c>
      <c r="D58" s="144" t="s">
        <v>412</v>
      </c>
      <c r="E58" s="145" t="s">
        <v>948</v>
      </c>
      <c r="F58" s="426">
        <v>-78</v>
      </c>
      <c r="G58" s="420"/>
      <c r="H58" s="573"/>
      <c r="I58" s="430"/>
      <c r="J58" s="430"/>
      <c r="K58" s="461"/>
      <c r="L58" s="462"/>
      <c r="M58" s="462"/>
      <c r="N58" s="462"/>
      <c r="O58" s="463">
        <f>SUM(G58:N58)</f>
        <v>0</v>
      </c>
      <c r="P58" s="431"/>
      <c r="Q58" s="431"/>
      <c r="R58" s="683"/>
    </row>
    <row r="59" spans="1:18" x14ac:dyDescent="0.2">
      <c r="A59" s="671"/>
      <c r="B59" s="476" t="s">
        <v>259</v>
      </c>
      <c r="C59" s="476" t="s">
        <v>961</v>
      </c>
      <c r="D59" s="476" t="s">
        <v>416</v>
      </c>
      <c r="E59" s="477" t="s">
        <v>165</v>
      </c>
      <c r="F59" s="474">
        <v>-78</v>
      </c>
      <c r="G59" s="474"/>
      <c r="H59" s="474"/>
      <c r="I59" s="107">
        <v>0</v>
      </c>
      <c r="J59" s="107"/>
      <c r="K59" s="107"/>
      <c r="L59" s="107"/>
      <c r="M59" s="107"/>
      <c r="N59" s="474"/>
      <c r="O59" s="91">
        <f>SUM(G59:N59)</f>
        <v>0</v>
      </c>
      <c r="P59" s="810"/>
      <c r="Q59" s="810"/>
      <c r="R59" s="802"/>
    </row>
    <row r="60" spans="1:18" x14ac:dyDescent="0.2">
      <c r="F60" s="56"/>
      <c r="G60" s="56"/>
      <c r="H60" s="56"/>
      <c r="I60" s="93"/>
      <c r="J60" s="93"/>
      <c r="K60" s="93"/>
      <c r="L60" s="93"/>
      <c r="M60" s="93"/>
      <c r="N60" s="56"/>
      <c r="O60" s="56"/>
      <c r="P60" s="56"/>
    </row>
    <row r="61" spans="1:18" x14ac:dyDescent="0.2">
      <c r="F61" s="56"/>
      <c r="G61" s="56"/>
      <c r="H61" s="56"/>
      <c r="I61" s="93"/>
      <c r="J61" s="93"/>
      <c r="K61" s="93"/>
      <c r="L61" s="93"/>
      <c r="M61" s="93"/>
      <c r="N61" s="56"/>
      <c r="O61" s="56"/>
      <c r="P61" s="56"/>
    </row>
    <row r="62" spans="1:18" x14ac:dyDescent="0.2">
      <c r="F62" s="56"/>
      <c r="G62" s="56"/>
      <c r="H62" s="56"/>
      <c r="I62" s="93"/>
      <c r="J62" s="93"/>
      <c r="K62" s="93"/>
      <c r="L62" s="93"/>
      <c r="M62" s="93"/>
      <c r="N62" s="56"/>
      <c r="O62" s="56"/>
      <c r="P62" s="56"/>
    </row>
    <row r="63" spans="1:18" x14ac:dyDescent="0.2">
      <c r="F63" s="56"/>
      <c r="G63" s="56"/>
      <c r="H63" s="56"/>
      <c r="I63" s="93"/>
      <c r="J63" s="93"/>
      <c r="K63" s="93"/>
      <c r="L63" s="93"/>
      <c r="M63" s="93"/>
      <c r="N63" s="56"/>
      <c r="O63" s="56"/>
      <c r="P63" s="56"/>
    </row>
    <row r="64" spans="1:18" x14ac:dyDescent="0.2">
      <c r="F64" s="56"/>
      <c r="G64" s="56"/>
      <c r="H64" s="56"/>
      <c r="I64" s="93"/>
      <c r="J64" s="93"/>
      <c r="K64" s="93"/>
      <c r="L64" s="93"/>
      <c r="M64" s="93"/>
      <c r="N64" s="56"/>
      <c r="O64" s="56"/>
      <c r="P64" s="56"/>
    </row>
    <row r="65" spans="6:16" x14ac:dyDescent="0.2">
      <c r="F65" s="56"/>
      <c r="G65" s="56"/>
      <c r="H65" s="56"/>
      <c r="I65" s="93"/>
      <c r="J65" s="93"/>
      <c r="K65" s="93"/>
      <c r="L65" s="93"/>
      <c r="M65" s="93"/>
      <c r="N65" s="56"/>
      <c r="O65" s="56"/>
      <c r="P65" s="56"/>
    </row>
    <row r="66" spans="6:16" x14ac:dyDescent="0.2">
      <c r="F66" s="56"/>
      <c r="G66" s="56"/>
      <c r="H66" s="56"/>
      <c r="I66" s="93"/>
      <c r="J66" s="93"/>
      <c r="K66" s="93"/>
      <c r="L66" s="93"/>
      <c r="M66" s="93"/>
      <c r="N66" s="56"/>
      <c r="O66" s="56"/>
      <c r="P66" s="56"/>
    </row>
    <row r="67" spans="6:16" x14ac:dyDescent="0.2">
      <c r="F67" s="56"/>
      <c r="G67" s="56"/>
      <c r="H67" s="56"/>
      <c r="I67" s="93"/>
      <c r="J67" s="93"/>
      <c r="K67" s="93"/>
      <c r="L67" s="93"/>
      <c r="M67" s="93"/>
      <c r="N67" s="56"/>
      <c r="O67" s="56"/>
      <c r="P67" s="56"/>
    </row>
    <row r="68" spans="6:16" x14ac:dyDescent="0.2">
      <c r="F68" s="56"/>
      <c r="G68" s="56"/>
      <c r="H68" s="56"/>
      <c r="I68" s="93"/>
      <c r="J68" s="93"/>
      <c r="K68" s="93"/>
      <c r="L68" s="93"/>
      <c r="M68" s="93"/>
      <c r="N68" s="56"/>
      <c r="O68" s="56"/>
      <c r="P68" s="56"/>
    </row>
  </sheetData>
  <sortState ref="A56:Q59">
    <sortCondition descending="1" ref="O56:O59"/>
    <sortCondition ref="B56:B59"/>
  </sortState>
  <mergeCells count="5">
    <mergeCell ref="B1:R2"/>
    <mergeCell ref="I7:N7"/>
    <mergeCell ref="Q11:R11"/>
    <mergeCell ref="C3:D3"/>
    <mergeCell ref="I5:J5"/>
  </mergeCells>
  <phoneticPr fontId="4" type="noConversion"/>
  <pageMargins left="0.19685039370078741" right="0.19685039370078741" top="0.19685039370078741" bottom="0.19685039370078741" header="0.51181102362204722" footer="0.51181102362204722"/>
  <pageSetup scale="70" orientation="landscape" r:id="rId1"/>
  <headerFooter alignWithMargins="0">
    <oddHeader xml:space="preserve">&amp;LJUNIOR FÉMININ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R3013"/>
  <sheetViews>
    <sheetView tabSelected="1" zoomScaleNormal="100" workbookViewId="0">
      <selection activeCell="J6" sqref="J6"/>
    </sheetView>
  </sheetViews>
  <sheetFormatPr baseColWidth="10" defaultColWidth="11.42578125" defaultRowHeight="12.75" x14ac:dyDescent="0.2"/>
  <cols>
    <col min="1" max="1" width="6" style="682" customWidth="1"/>
    <col min="2" max="2" width="16" style="29" customWidth="1"/>
    <col min="3" max="3" width="16.140625" style="29" customWidth="1"/>
    <col min="4" max="4" width="7.140625" style="29" customWidth="1"/>
    <col min="5" max="5" width="22.7109375" style="30" customWidth="1"/>
    <col min="6" max="6" width="7.42578125" style="41" customWidth="1"/>
    <col min="7" max="13" width="11.42578125" style="41"/>
    <col min="14" max="15" width="11.42578125" style="41" customWidth="1"/>
    <col min="16" max="17" width="21" style="292" customWidth="1"/>
    <col min="18" max="18" width="24" style="41" customWidth="1"/>
    <col min="19" max="16384" width="11.42578125" style="682"/>
  </cols>
  <sheetData>
    <row r="1" spans="1:18" ht="15" customHeight="1" x14ac:dyDescent="0.2">
      <c r="A1" s="899" t="s">
        <v>821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</row>
    <row r="2" spans="1:18" ht="12.75" customHeight="1" x14ac:dyDescent="0.2">
      <c r="A2" s="899"/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</row>
    <row r="3" spans="1:18" x14ac:dyDescent="0.2">
      <c r="B3" s="379"/>
      <c r="C3" s="902" t="s">
        <v>776</v>
      </c>
      <c r="D3" s="903"/>
      <c r="H3" s="85"/>
      <c r="I3" s="36"/>
      <c r="J3" s="36"/>
      <c r="K3" s="36"/>
      <c r="L3" s="36"/>
      <c r="M3" s="36"/>
    </row>
    <row r="4" spans="1:18" x14ac:dyDescent="0.2">
      <c r="B4" s="103"/>
      <c r="C4" s="615" t="s">
        <v>176</v>
      </c>
      <c r="G4" s="95" t="s">
        <v>9</v>
      </c>
      <c r="H4" s="4" t="s">
        <v>75</v>
      </c>
      <c r="I4" s="36"/>
      <c r="J4" s="36"/>
      <c r="K4" s="36"/>
      <c r="L4" s="36"/>
      <c r="M4" s="36"/>
    </row>
    <row r="5" spans="1:18" x14ac:dyDescent="0.2">
      <c r="B5" s="358"/>
      <c r="C5" s="33" t="s">
        <v>0</v>
      </c>
      <c r="D5" s="33"/>
      <c r="E5" s="31"/>
      <c r="F5" s="34"/>
      <c r="G5" s="94"/>
      <c r="H5" s="895" t="s">
        <v>1014</v>
      </c>
      <c r="I5" s="904"/>
      <c r="J5" s="36"/>
      <c r="K5" s="36"/>
      <c r="L5" s="36"/>
      <c r="M5" s="36"/>
      <c r="N5" s="96"/>
      <c r="O5" s="97"/>
      <c r="P5" s="297"/>
      <c r="Q5" s="297"/>
      <c r="R5" s="41" t="s">
        <v>106</v>
      </c>
    </row>
    <row r="6" spans="1:18" x14ac:dyDescent="0.2">
      <c r="B6" s="140"/>
      <c r="C6" s="44" t="s">
        <v>1</v>
      </c>
      <c r="D6" s="44"/>
      <c r="E6" s="56"/>
      <c r="F6" s="37"/>
      <c r="G6" s="108" t="s">
        <v>288</v>
      </c>
      <c r="H6" s="86" t="s">
        <v>92</v>
      </c>
      <c r="I6" s="36"/>
      <c r="J6" s="36"/>
      <c r="K6" s="36"/>
      <c r="L6" s="36"/>
      <c r="M6" s="36"/>
      <c r="N6" s="96"/>
      <c r="O6" s="52"/>
      <c r="P6" s="298"/>
      <c r="Q6" s="298"/>
    </row>
    <row r="7" spans="1:18" x14ac:dyDescent="0.2">
      <c r="B7" s="160"/>
      <c r="C7" s="53" t="s">
        <v>76</v>
      </c>
      <c r="D7" s="53"/>
      <c r="E7" s="32"/>
      <c r="F7" s="39"/>
      <c r="H7" s="890"/>
      <c r="I7" s="891"/>
      <c r="J7" s="618"/>
      <c r="K7" s="618"/>
      <c r="L7" s="618"/>
      <c r="M7" s="618"/>
    </row>
    <row r="8" spans="1:18" x14ac:dyDescent="0.2">
      <c r="B8" s="571"/>
      <c r="C8" s="572" t="s">
        <v>1197</v>
      </c>
      <c r="D8" s="53"/>
      <c r="E8" s="32"/>
      <c r="F8" s="39"/>
      <c r="H8" s="617"/>
      <c r="I8" s="618"/>
      <c r="J8" s="618"/>
      <c r="K8" s="618"/>
      <c r="L8" s="618"/>
      <c r="M8" s="618"/>
    </row>
    <row r="9" spans="1:18" x14ac:dyDescent="0.2">
      <c r="B9" s="50"/>
      <c r="C9" s="36"/>
      <c r="D9" s="36"/>
      <c r="E9" s="32"/>
      <c r="F9" s="39"/>
      <c r="G9" s="41" t="s">
        <v>1554</v>
      </c>
      <c r="H9" s="35"/>
      <c r="I9" s="35"/>
      <c r="J9" s="35"/>
      <c r="K9" s="35"/>
      <c r="L9" s="35"/>
      <c r="M9" s="35"/>
    </row>
    <row r="10" spans="1:18" ht="13.5" thickBot="1" x14ac:dyDescent="0.25">
      <c r="B10" s="50"/>
      <c r="C10" s="36"/>
      <c r="D10" s="36"/>
      <c r="E10" s="32"/>
      <c r="F10" s="39"/>
      <c r="G10" s="40"/>
      <c r="H10" s="35"/>
      <c r="I10" s="35"/>
      <c r="J10" s="35"/>
      <c r="K10" s="35"/>
      <c r="L10" s="35"/>
      <c r="M10" s="35"/>
    </row>
    <row r="11" spans="1:18" ht="22.5" x14ac:dyDescent="0.2">
      <c r="A11" s="62"/>
      <c r="B11" s="62" t="s">
        <v>4</v>
      </c>
      <c r="C11" s="62" t="s">
        <v>5</v>
      </c>
      <c r="D11" s="62" t="s">
        <v>140</v>
      </c>
      <c r="E11" s="63" t="s">
        <v>6</v>
      </c>
      <c r="F11" s="149" t="s">
        <v>10</v>
      </c>
      <c r="G11" s="153" t="s">
        <v>807</v>
      </c>
      <c r="H11" s="389" t="s">
        <v>808</v>
      </c>
      <c r="I11" s="61" t="s">
        <v>107</v>
      </c>
      <c r="J11" s="390" t="s">
        <v>809</v>
      </c>
      <c r="K11" s="385" t="s">
        <v>811</v>
      </c>
      <c r="L11" s="385" t="s">
        <v>812</v>
      </c>
      <c r="M11" s="385" t="s">
        <v>813</v>
      </c>
      <c r="N11" s="61" t="s">
        <v>113</v>
      </c>
      <c r="O11" s="153" t="s">
        <v>7</v>
      </c>
      <c r="P11" s="900" t="s">
        <v>166</v>
      </c>
      <c r="Q11" s="901"/>
      <c r="R11" s="901"/>
    </row>
    <row r="12" spans="1:18" ht="23.25" thickBot="1" x14ac:dyDescent="0.25">
      <c r="A12" s="62"/>
      <c r="B12" s="62"/>
      <c r="C12" s="62"/>
      <c r="D12" s="62" t="s">
        <v>141</v>
      </c>
      <c r="E12" s="63" t="s">
        <v>109</v>
      </c>
      <c r="F12" s="149" t="s">
        <v>110</v>
      </c>
      <c r="G12" s="153" t="s">
        <v>310</v>
      </c>
      <c r="H12" s="391" t="s">
        <v>310</v>
      </c>
      <c r="I12" s="61" t="s">
        <v>310</v>
      </c>
      <c r="J12" s="391" t="s">
        <v>310</v>
      </c>
      <c r="K12" s="391" t="s">
        <v>310</v>
      </c>
      <c r="L12" s="391" t="s">
        <v>310</v>
      </c>
      <c r="M12" s="391" t="s">
        <v>310</v>
      </c>
      <c r="N12" s="61" t="s">
        <v>310</v>
      </c>
      <c r="O12" s="153"/>
      <c r="P12" s="64"/>
      <c r="Q12" s="684"/>
      <c r="R12" s="684"/>
    </row>
    <row r="13" spans="1:18" x14ac:dyDescent="0.2">
      <c r="A13" s="706"/>
      <c r="B13" s="65"/>
      <c r="C13" s="65"/>
      <c r="D13" s="65"/>
      <c r="E13" s="66"/>
      <c r="F13" s="150"/>
      <c r="G13" s="151"/>
      <c r="H13" s="165"/>
      <c r="I13" s="65"/>
      <c r="J13" s="65"/>
      <c r="K13" s="65"/>
      <c r="L13" s="65"/>
      <c r="M13" s="65"/>
      <c r="N13" s="67"/>
      <c r="O13" s="67"/>
      <c r="P13" s="67"/>
      <c r="Q13" s="685"/>
      <c r="R13" s="685"/>
    </row>
    <row r="14" spans="1:18" s="105" customFormat="1" x14ac:dyDescent="0.2">
      <c r="A14" s="701"/>
      <c r="B14" s="144" t="s">
        <v>271</v>
      </c>
      <c r="C14" s="144" t="s">
        <v>270</v>
      </c>
      <c r="D14" s="144" t="s">
        <v>424</v>
      </c>
      <c r="E14" s="145" t="s">
        <v>292</v>
      </c>
      <c r="F14" s="414" t="s">
        <v>50</v>
      </c>
      <c r="G14" s="420">
        <v>400</v>
      </c>
      <c r="H14" s="420"/>
      <c r="I14" s="430"/>
      <c r="J14" s="430"/>
      <c r="K14" s="430"/>
      <c r="L14" s="430"/>
      <c r="M14" s="430"/>
      <c r="N14" s="419"/>
      <c r="O14" s="419">
        <f>SUM(G14:N14)</f>
        <v>400</v>
      </c>
      <c r="P14" s="95" t="s">
        <v>9</v>
      </c>
      <c r="Q14" s="848"/>
      <c r="R14" s="686" t="s">
        <v>1027</v>
      </c>
    </row>
    <row r="15" spans="1:18" s="105" customFormat="1" x14ac:dyDescent="0.2">
      <c r="A15" s="699">
        <v>1</v>
      </c>
      <c r="B15" s="91" t="s">
        <v>997</v>
      </c>
      <c r="C15" s="91" t="s">
        <v>605</v>
      </c>
      <c r="D15" s="91" t="s">
        <v>1326</v>
      </c>
      <c r="E15" s="89" t="s">
        <v>17</v>
      </c>
      <c r="F15" s="109" t="s">
        <v>50</v>
      </c>
      <c r="G15" s="106"/>
      <c r="H15" s="106"/>
      <c r="I15" s="100">
        <v>400</v>
      </c>
      <c r="J15" s="91"/>
      <c r="K15" s="91"/>
      <c r="L15" s="91"/>
      <c r="M15" s="91"/>
      <c r="N15" s="91"/>
      <c r="O15" s="91">
        <f>SUM(G15:N15)</f>
        <v>400</v>
      </c>
      <c r="P15" s="383"/>
      <c r="Q15" s="849"/>
      <c r="R15" s="687"/>
    </row>
    <row r="16" spans="1:18" s="698" customFormat="1" ht="12.75" customHeight="1" x14ac:dyDescent="0.2">
      <c r="A16" s="700">
        <v>2</v>
      </c>
      <c r="B16" s="144" t="s">
        <v>757</v>
      </c>
      <c r="C16" s="144" t="s">
        <v>758</v>
      </c>
      <c r="D16" s="144" t="s">
        <v>420</v>
      </c>
      <c r="E16" s="145" t="s">
        <v>17</v>
      </c>
      <c r="F16" s="414" t="s">
        <v>50</v>
      </c>
      <c r="G16" s="106"/>
      <c r="H16" s="106"/>
      <c r="I16" s="100">
        <v>250</v>
      </c>
      <c r="J16" s="100"/>
      <c r="K16" s="100"/>
      <c r="L16" s="100"/>
      <c r="M16" s="91"/>
      <c r="N16" s="91"/>
      <c r="O16" s="91">
        <f>SUM(G16:N16)</f>
        <v>250</v>
      </c>
      <c r="P16" s="287"/>
      <c r="Q16" s="689"/>
      <c r="R16" s="686"/>
    </row>
    <row r="17" spans="1:18" x14ac:dyDescent="0.2">
      <c r="A17" s="771"/>
      <c r="B17" s="419" t="s">
        <v>367</v>
      </c>
      <c r="C17" s="419" t="s">
        <v>57</v>
      </c>
      <c r="D17" s="419" t="s">
        <v>406</v>
      </c>
      <c r="E17" s="428" t="s">
        <v>17</v>
      </c>
      <c r="F17" s="444" t="s">
        <v>50</v>
      </c>
      <c r="G17" s="420"/>
      <c r="H17" s="430"/>
      <c r="I17" s="430"/>
      <c r="J17" s="573" t="s">
        <v>1303</v>
      </c>
      <c r="K17" s="573" t="s">
        <v>1303</v>
      </c>
      <c r="L17" s="573"/>
      <c r="M17" s="100"/>
      <c r="N17" s="100">
        <v>0</v>
      </c>
      <c r="O17" s="91">
        <f>SUM(G17:N17)</f>
        <v>0</v>
      </c>
      <c r="P17" s="860" t="s">
        <v>1522</v>
      </c>
      <c r="Q17" s="861"/>
      <c r="R17" s="861"/>
    </row>
    <row r="18" spans="1:18" x14ac:dyDescent="0.2">
      <c r="A18" s="700"/>
      <c r="B18" s="419" t="s">
        <v>243</v>
      </c>
      <c r="C18" s="419" t="s">
        <v>244</v>
      </c>
      <c r="D18" s="419" t="s">
        <v>432</v>
      </c>
      <c r="E18" s="428" t="s">
        <v>823</v>
      </c>
      <c r="F18" s="444" t="s">
        <v>50</v>
      </c>
      <c r="G18" s="420">
        <v>0</v>
      </c>
      <c r="H18" s="420"/>
      <c r="I18" s="430"/>
      <c r="J18" s="430"/>
      <c r="K18" s="430"/>
      <c r="L18" s="430"/>
      <c r="M18" s="419"/>
      <c r="N18" s="419"/>
      <c r="O18" s="419">
        <f>SUM(G18:N18)</f>
        <v>0</v>
      </c>
      <c r="P18" s="500"/>
      <c r="Q18" s="850"/>
      <c r="R18" s="683"/>
    </row>
    <row r="19" spans="1:18" s="105" customFormat="1" x14ac:dyDescent="0.2">
      <c r="A19" s="707"/>
      <c r="B19" s="408"/>
      <c r="C19" s="408"/>
      <c r="D19" s="408"/>
      <c r="E19" s="409"/>
      <c r="F19" s="410"/>
      <c r="G19" s="411"/>
      <c r="H19" s="166"/>
      <c r="I19" s="166"/>
      <c r="J19" s="166"/>
      <c r="K19" s="166"/>
      <c r="L19" s="166"/>
      <c r="M19" s="166"/>
      <c r="N19" s="166"/>
      <c r="O19" s="400"/>
      <c r="P19" s="314"/>
      <c r="Q19" s="772"/>
      <c r="R19" s="688"/>
    </row>
    <row r="20" spans="1:18" x14ac:dyDescent="0.2">
      <c r="A20" s="771">
        <v>1</v>
      </c>
      <c r="B20" s="91" t="s">
        <v>180</v>
      </c>
      <c r="C20" s="91" t="s">
        <v>73</v>
      </c>
      <c r="D20" s="101" t="s">
        <v>213</v>
      </c>
      <c r="E20" s="102" t="s">
        <v>34</v>
      </c>
      <c r="F20" s="135" t="s">
        <v>20</v>
      </c>
      <c r="G20" s="106">
        <v>325</v>
      </c>
      <c r="H20" s="91"/>
      <c r="I20" s="91">
        <v>325</v>
      </c>
      <c r="J20" s="91"/>
      <c r="K20" s="91"/>
      <c r="L20" s="91"/>
      <c r="M20" s="91"/>
      <c r="N20" s="91">
        <v>400</v>
      </c>
      <c r="O20" s="91">
        <f t="shared" ref="O20:O35" si="0">SUM(G20:N20)</f>
        <v>1050</v>
      </c>
      <c r="P20" s="744" t="s">
        <v>1490</v>
      </c>
      <c r="Q20" s="773"/>
      <c r="R20" s="686" t="s">
        <v>966</v>
      </c>
    </row>
    <row r="21" spans="1:18" x14ac:dyDescent="0.2">
      <c r="A21" s="771">
        <v>2</v>
      </c>
      <c r="B21" s="91" t="s">
        <v>224</v>
      </c>
      <c r="C21" s="91" t="s">
        <v>64</v>
      </c>
      <c r="D21" s="91" t="s">
        <v>437</v>
      </c>
      <c r="E21" s="89" t="s">
        <v>314</v>
      </c>
      <c r="F21" s="109" t="s">
        <v>20</v>
      </c>
      <c r="G21" s="219">
        <v>150</v>
      </c>
      <c r="H21" s="100"/>
      <c r="I21" s="100">
        <v>100</v>
      </c>
      <c r="J21" s="100"/>
      <c r="K21" s="100"/>
      <c r="L21" s="100"/>
      <c r="M21" s="100"/>
      <c r="N21" s="607">
        <v>325</v>
      </c>
      <c r="O21" s="91">
        <f t="shared" si="0"/>
        <v>575</v>
      </c>
      <c r="P21" s="744" t="s">
        <v>1490</v>
      </c>
      <c r="Q21" s="773"/>
      <c r="R21" s="689" t="s">
        <v>963</v>
      </c>
    </row>
    <row r="22" spans="1:18" x14ac:dyDescent="0.2">
      <c r="A22" s="771">
        <v>3</v>
      </c>
      <c r="B22" s="144" t="s">
        <v>371</v>
      </c>
      <c r="C22" s="144" t="s">
        <v>469</v>
      </c>
      <c r="D22" s="144" t="s">
        <v>411</v>
      </c>
      <c r="E22" s="145" t="s">
        <v>24</v>
      </c>
      <c r="F22" s="414" t="s">
        <v>20</v>
      </c>
      <c r="G22" s="106"/>
      <c r="H22" s="106"/>
      <c r="I22" s="100">
        <v>0</v>
      </c>
      <c r="J22" s="100"/>
      <c r="K22" s="573"/>
      <c r="L22" s="100"/>
      <c r="M22" s="91"/>
      <c r="N22" s="91">
        <v>325</v>
      </c>
      <c r="O22" s="91">
        <f t="shared" si="0"/>
        <v>325</v>
      </c>
      <c r="P22" s="744" t="s">
        <v>1490</v>
      </c>
      <c r="Q22" s="773"/>
      <c r="R22" s="686" t="s">
        <v>1027</v>
      </c>
    </row>
    <row r="23" spans="1:18" x14ac:dyDescent="0.2">
      <c r="A23" s="771">
        <v>4</v>
      </c>
      <c r="B23" s="419" t="s">
        <v>367</v>
      </c>
      <c r="C23" s="419" t="s">
        <v>57</v>
      </c>
      <c r="D23" s="419" t="s">
        <v>406</v>
      </c>
      <c r="E23" s="428" t="s">
        <v>17</v>
      </c>
      <c r="F23" s="444" t="s">
        <v>20</v>
      </c>
      <c r="G23" s="420"/>
      <c r="H23" s="430"/>
      <c r="I23" s="430"/>
      <c r="J23" s="573" t="s">
        <v>1303</v>
      </c>
      <c r="K23" s="573" t="s">
        <v>1303</v>
      </c>
      <c r="L23" s="430"/>
      <c r="M23" s="430"/>
      <c r="N23" s="100">
        <v>250</v>
      </c>
      <c r="O23" s="91">
        <f t="shared" si="0"/>
        <v>250</v>
      </c>
      <c r="P23" s="744" t="s">
        <v>1490</v>
      </c>
      <c r="Q23" s="773"/>
      <c r="R23" s="687" t="s">
        <v>1524</v>
      </c>
    </row>
    <row r="24" spans="1:18" x14ac:dyDescent="0.2">
      <c r="A24" s="771">
        <v>4</v>
      </c>
      <c r="B24" s="419" t="s">
        <v>243</v>
      </c>
      <c r="C24" s="419" t="s">
        <v>244</v>
      </c>
      <c r="D24" s="419" t="s">
        <v>432</v>
      </c>
      <c r="E24" s="428" t="s">
        <v>823</v>
      </c>
      <c r="F24" s="444" t="s">
        <v>20</v>
      </c>
      <c r="G24" s="420">
        <v>0</v>
      </c>
      <c r="H24" s="106"/>
      <c r="I24" s="100">
        <v>0</v>
      </c>
      <c r="J24" s="573"/>
      <c r="K24" s="573"/>
      <c r="L24" s="100"/>
      <c r="M24" s="91"/>
      <c r="N24" s="91">
        <v>250</v>
      </c>
      <c r="O24" s="91">
        <f t="shared" si="0"/>
        <v>250</v>
      </c>
      <c r="P24" s="744" t="s">
        <v>1490</v>
      </c>
      <c r="Q24" s="773"/>
      <c r="R24" s="311"/>
    </row>
    <row r="25" spans="1:18" x14ac:dyDescent="0.2">
      <c r="A25" s="700">
        <v>6</v>
      </c>
      <c r="B25" s="144" t="s">
        <v>271</v>
      </c>
      <c r="C25" s="144" t="s">
        <v>270</v>
      </c>
      <c r="D25" s="144" t="s">
        <v>424</v>
      </c>
      <c r="E25" s="145" t="s">
        <v>292</v>
      </c>
      <c r="F25" s="414" t="s">
        <v>20</v>
      </c>
      <c r="G25" s="420">
        <f>400/2</f>
        <v>200</v>
      </c>
      <c r="H25" s="106"/>
      <c r="I25" s="100">
        <v>0</v>
      </c>
      <c r="J25" s="573"/>
      <c r="K25" s="100"/>
      <c r="L25" s="100"/>
      <c r="M25" s="91"/>
      <c r="N25" s="91"/>
      <c r="O25" s="91">
        <f t="shared" si="0"/>
        <v>200</v>
      </c>
      <c r="P25" s="287" t="s">
        <v>1508</v>
      </c>
      <c r="Q25" s="689"/>
      <c r="R25" s="686" t="s">
        <v>1027</v>
      </c>
    </row>
    <row r="26" spans="1:18" x14ac:dyDescent="0.2">
      <c r="A26" s="700"/>
      <c r="B26" s="91" t="s">
        <v>998</v>
      </c>
      <c r="C26" s="91" t="s">
        <v>999</v>
      </c>
      <c r="D26" s="91" t="s">
        <v>1000</v>
      </c>
      <c r="E26" s="89" t="s">
        <v>24</v>
      </c>
      <c r="F26" s="135" t="s">
        <v>20</v>
      </c>
      <c r="G26" s="106"/>
      <c r="H26" s="100"/>
      <c r="I26" s="100">
        <v>0</v>
      </c>
      <c r="J26" s="100"/>
      <c r="K26" s="100"/>
      <c r="L26" s="100"/>
      <c r="M26" s="100"/>
      <c r="N26" s="100"/>
      <c r="O26" s="91">
        <f t="shared" si="0"/>
        <v>0</v>
      </c>
      <c r="P26" s="179"/>
      <c r="Q26" s="773"/>
      <c r="R26" s="690"/>
    </row>
    <row r="27" spans="1:18" x14ac:dyDescent="0.2">
      <c r="A27" s="700"/>
      <c r="B27" s="144" t="s">
        <v>975</v>
      </c>
      <c r="C27" s="144" t="s">
        <v>83</v>
      </c>
      <c r="D27" s="144" t="s">
        <v>645</v>
      </c>
      <c r="E27" s="145" t="s">
        <v>58</v>
      </c>
      <c r="F27" s="414" t="s">
        <v>20</v>
      </c>
      <c r="G27" s="106"/>
      <c r="H27" s="100"/>
      <c r="I27" s="100"/>
      <c r="J27" s="100"/>
      <c r="K27" s="100"/>
      <c r="L27" s="100"/>
      <c r="M27" s="100"/>
      <c r="N27" s="100">
        <v>0</v>
      </c>
      <c r="O27" s="91">
        <f t="shared" si="0"/>
        <v>0</v>
      </c>
      <c r="P27" s="382"/>
      <c r="Q27" s="852"/>
      <c r="R27" s="687"/>
    </row>
    <row r="28" spans="1:18" x14ac:dyDescent="0.2">
      <c r="A28" s="700"/>
      <c r="B28" s="91" t="s">
        <v>625</v>
      </c>
      <c r="C28" s="91" t="s">
        <v>626</v>
      </c>
      <c r="D28" s="91" t="s">
        <v>544</v>
      </c>
      <c r="E28" s="89" t="s">
        <v>314</v>
      </c>
      <c r="F28" s="109" t="s">
        <v>20</v>
      </c>
      <c r="G28" s="106"/>
      <c r="H28" s="100"/>
      <c r="I28" s="100">
        <v>0</v>
      </c>
      <c r="J28" s="100"/>
      <c r="K28" s="573"/>
      <c r="L28" s="100"/>
      <c r="M28" s="100"/>
      <c r="N28" s="100">
        <v>0</v>
      </c>
      <c r="O28" s="91">
        <f t="shared" si="0"/>
        <v>0</v>
      </c>
      <c r="P28" s="382"/>
      <c r="Q28" s="852"/>
      <c r="R28" s="687"/>
    </row>
    <row r="29" spans="1:18" x14ac:dyDescent="0.2">
      <c r="A29" s="703"/>
      <c r="B29" s="419" t="s">
        <v>625</v>
      </c>
      <c r="C29" s="419" t="s">
        <v>1398</v>
      </c>
      <c r="D29" s="419" t="s">
        <v>544</v>
      </c>
      <c r="E29" s="428" t="s">
        <v>268</v>
      </c>
      <c r="F29" s="444" t="s">
        <v>20</v>
      </c>
      <c r="G29" s="420"/>
      <c r="H29" s="430"/>
      <c r="I29" s="430"/>
      <c r="J29" s="430"/>
      <c r="K29" s="573"/>
      <c r="L29" s="430"/>
      <c r="M29" s="430"/>
      <c r="N29" s="430"/>
      <c r="O29" s="419">
        <f t="shared" si="0"/>
        <v>0</v>
      </c>
      <c r="P29" s="704"/>
      <c r="Q29" s="853"/>
      <c r="R29" s="705"/>
    </row>
    <row r="30" spans="1:18" x14ac:dyDescent="0.2">
      <c r="A30" s="700"/>
      <c r="B30" s="144" t="s">
        <v>643</v>
      </c>
      <c r="C30" s="144" t="s">
        <v>64</v>
      </c>
      <c r="D30" s="144" t="s">
        <v>409</v>
      </c>
      <c r="E30" s="145" t="s">
        <v>269</v>
      </c>
      <c r="F30" s="414" t="s">
        <v>20</v>
      </c>
      <c r="G30" s="106"/>
      <c r="H30" s="106"/>
      <c r="I30" s="100">
        <v>0</v>
      </c>
      <c r="J30" s="573"/>
      <c r="K30" s="100"/>
      <c r="L30" s="100"/>
      <c r="M30" s="550"/>
      <c r="N30" s="91"/>
      <c r="O30" s="91">
        <f t="shared" si="0"/>
        <v>0</v>
      </c>
      <c r="P30" s="287"/>
      <c r="Q30" s="689"/>
      <c r="R30" s="311"/>
    </row>
    <row r="31" spans="1:18" x14ac:dyDescent="0.2">
      <c r="A31" s="703"/>
      <c r="B31" s="144" t="s">
        <v>170</v>
      </c>
      <c r="C31" s="144" t="s">
        <v>273</v>
      </c>
      <c r="D31" s="144" t="s">
        <v>409</v>
      </c>
      <c r="E31" s="145" t="s">
        <v>274</v>
      </c>
      <c r="F31" s="414" t="s">
        <v>20</v>
      </c>
      <c r="G31" s="420">
        <v>0</v>
      </c>
      <c r="H31" s="420"/>
      <c r="I31" s="430"/>
      <c r="J31" s="430"/>
      <c r="K31" s="430"/>
      <c r="L31" s="430"/>
      <c r="M31" s="430"/>
      <c r="N31" s="419"/>
      <c r="O31" s="419">
        <f t="shared" si="0"/>
        <v>0</v>
      </c>
      <c r="P31" s="431"/>
      <c r="Q31" s="774"/>
      <c r="R31" s="691" t="s">
        <v>966</v>
      </c>
    </row>
    <row r="32" spans="1:18" x14ac:dyDescent="0.2">
      <c r="A32" s="700"/>
      <c r="B32" s="91" t="s">
        <v>1382</v>
      </c>
      <c r="C32" s="91" t="s">
        <v>221</v>
      </c>
      <c r="D32" s="91" t="s">
        <v>443</v>
      </c>
      <c r="E32" s="89" t="s">
        <v>803</v>
      </c>
      <c r="F32" s="109" t="s">
        <v>20</v>
      </c>
      <c r="G32" s="106"/>
      <c r="H32" s="106"/>
      <c r="I32" s="100"/>
      <c r="J32" s="100"/>
      <c r="K32" s="573"/>
      <c r="L32" s="573"/>
      <c r="M32" s="100"/>
      <c r="N32" s="91"/>
      <c r="O32" s="91">
        <f t="shared" si="0"/>
        <v>0</v>
      </c>
      <c r="P32" s="179"/>
      <c r="Q32" s="773"/>
      <c r="R32" s="691"/>
    </row>
    <row r="33" spans="1:18" x14ac:dyDescent="0.2">
      <c r="A33" s="700"/>
      <c r="B33" s="419" t="s">
        <v>378</v>
      </c>
      <c r="C33" s="419" t="s">
        <v>54</v>
      </c>
      <c r="D33" s="419" t="s">
        <v>416</v>
      </c>
      <c r="E33" s="428" t="s">
        <v>640</v>
      </c>
      <c r="F33" s="444" t="s">
        <v>20</v>
      </c>
      <c r="G33" s="420"/>
      <c r="H33" s="576"/>
      <c r="I33" s="100">
        <v>0</v>
      </c>
      <c r="J33" s="573"/>
      <c r="K33" s="573"/>
      <c r="L33" s="573"/>
      <c r="M33" s="91"/>
      <c r="N33" s="91">
        <v>0</v>
      </c>
      <c r="O33" s="91">
        <f t="shared" si="0"/>
        <v>0</v>
      </c>
      <c r="P33" s="287"/>
      <c r="Q33" s="689"/>
      <c r="R33" s="311"/>
    </row>
    <row r="34" spans="1:18" x14ac:dyDescent="0.2">
      <c r="A34" s="700"/>
      <c r="B34" s="91" t="s">
        <v>226</v>
      </c>
      <c r="C34" s="91" t="s">
        <v>252</v>
      </c>
      <c r="D34" s="91" t="s">
        <v>410</v>
      </c>
      <c r="E34" s="89" t="s">
        <v>74</v>
      </c>
      <c r="F34" s="135" t="s">
        <v>20</v>
      </c>
      <c r="G34" s="106"/>
      <c r="H34" s="106"/>
      <c r="I34" s="91">
        <v>0</v>
      </c>
      <c r="J34" s="550"/>
      <c r="K34" s="550"/>
      <c r="L34" s="91"/>
      <c r="M34" s="91"/>
      <c r="N34" s="91"/>
      <c r="O34" s="91">
        <f t="shared" si="0"/>
        <v>0</v>
      </c>
      <c r="P34" s="287"/>
      <c r="Q34" s="689"/>
      <c r="R34" s="692"/>
    </row>
    <row r="35" spans="1:18" x14ac:dyDescent="0.2">
      <c r="A35" s="700"/>
      <c r="B35" s="91" t="s">
        <v>1478</v>
      </c>
      <c r="C35" s="91" t="s">
        <v>1523</v>
      </c>
      <c r="D35" s="91" t="s">
        <v>1326</v>
      </c>
      <c r="E35" s="89" t="s">
        <v>874</v>
      </c>
      <c r="F35" s="109" t="s">
        <v>20</v>
      </c>
      <c r="G35" s="106"/>
      <c r="H35" s="106"/>
      <c r="I35" s="100"/>
      <c r="J35" s="100"/>
      <c r="K35" s="100"/>
      <c r="L35" s="100"/>
      <c r="M35" s="91"/>
      <c r="N35" s="91">
        <v>0</v>
      </c>
      <c r="O35" s="91">
        <f t="shared" si="0"/>
        <v>0</v>
      </c>
      <c r="P35" s="287"/>
      <c r="Q35" s="689"/>
      <c r="R35" s="311"/>
    </row>
    <row r="36" spans="1:18" x14ac:dyDescent="0.2">
      <c r="A36" s="706"/>
      <c r="B36" s="399"/>
      <c r="C36" s="398"/>
      <c r="D36" s="398"/>
      <c r="E36" s="399"/>
      <c r="F36" s="167"/>
      <c r="G36" s="167"/>
      <c r="H36" s="167"/>
      <c r="I36" s="167"/>
      <c r="J36" s="167"/>
      <c r="K36" s="167"/>
      <c r="L36" s="167"/>
      <c r="M36" s="167"/>
      <c r="N36" s="167"/>
      <c r="O36" s="399"/>
      <c r="P36" s="314"/>
      <c r="Q36" s="772"/>
      <c r="R36" s="693"/>
    </row>
    <row r="37" spans="1:18" x14ac:dyDescent="0.2">
      <c r="A37" s="771">
        <v>1</v>
      </c>
      <c r="B37" s="91" t="s">
        <v>122</v>
      </c>
      <c r="C37" s="91" t="s">
        <v>26</v>
      </c>
      <c r="D37" s="91" t="s">
        <v>216</v>
      </c>
      <c r="E37" s="89" t="s">
        <v>23</v>
      </c>
      <c r="F37" s="109" t="s">
        <v>51</v>
      </c>
      <c r="G37" s="182">
        <v>400</v>
      </c>
      <c r="H37" s="91"/>
      <c r="I37" s="91">
        <v>250</v>
      </c>
      <c r="J37" s="91"/>
      <c r="K37" s="91"/>
      <c r="L37" s="91"/>
      <c r="M37" s="91"/>
      <c r="N37" s="421">
        <v>400</v>
      </c>
      <c r="O37" s="91">
        <f t="shared" ref="O37:O48" si="1">SUM(G37:N37)</f>
        <v>1050</v>
      </c>
      <c r="P37" s="95" t="s">
        <v>1527</v>
      </c>
      <c r="Q37" s="848"/>
      <c r="R37" s="694" t="s">
        <v>288</v>
      </c>
    </row>
    <row r="38" spans="1:18" x14ac:dyDescent="0.2">
      <c r="A38" s="771">
        <v>2</v>
      </c>
      <c r="B38" s="144" t="s">
        <v>527</v>
      </c>
      <c r="C38" s="144" t="s">
        <v>272</v>
      </c>
      <c r="D38" s="144" t="s">
        <v>425</v>
      </c>
      <c r="E38" s="145" t="s">
        <v>17</v>
      </c>
      <c r="F38" s="414" t="s">
        <v>51</v>
      </c>
      <c r="G38" s="106"/>
      <c r="H38" s="106"/>
      <c r="I38" s="100">
        <v>400</v>
      </c>
      <c r="J38" s="100"/>
      <c r="K38" s="100"/>
      <c r="L38" s="100"/>
      <c r="M38" s="91"/>
      <c r="N38" s="91">
        <v>400</v>
      </c>
      <c r="O38" s="91">
        <f t="shared" si="1"/>
        <v>800</v>
      </c>
      <c r="P38" s="744" t="s">
        <v>1490</v>
      </c>
      <c r="Q38" s="773"/>
      <c r="R38" s="695"/>
    </row>
    <row r="39" spans="1:18" x14ac:dyDescent="0.2">
      <c r="A39" s="771">
        <v>3</v>
      </c>
      <c r="B39" s="101" t="s">
        <v>250</v>
      </c>
      <c r="C39" s="101" t="s">
        <v>60</v>
      </c>
      <c r="D39" s="101" t="s">
        <v>545</v>
      </c>
      <c r="E39" s="102" t="s">
        <v>824</v>
      </c>
      <c r="F39" s="135" t="s">
        <v>51</v>
      </c>
      <c r="G39" s="106"/>
      <c r="H39" s="106"/>
      <c r="I39" s="100">
        <v>325</v>
      </c>
      <c r="J39" s="100"/>
      <c r="K39" s="100"/>
      <c r="L39" s="100"/>
      <c r="M39" s="100"/>
      <c r="N39" s="421">
        <v>250</v>
      </c>
      <c r="O39" s="91">
        <f t="shared" si="1"/>
        <v>575</v>
      </c>
      <c r="P39" s="744" t="s">
        <v>1526</v>
      </c>
      <c r="Q39" s="773"/>
      <c r="R39" s="694" t="s">
        <v>288</v>
      </c>
    </row>
    <row r="40" spans="1:18" x14ac:dyDescent="0.2">
      <c r="A40" s="771">
        <v>3</v>
      </c>
      <c r="B40" s="91" t="s">
        <v>237</v>
      </c>
      <c r="C40" s="91" t="s">
        <v>193</v>
      </c>
      <c r="D40" s="91" t="s">
        <v>822</v>
      </c>
      <c r="E40" s="89" t="s">
        <v>23</v>
      </c>
      <c r="F40" s="109" t="s">
        <v>51</v>
      </c>
      <c r="G40" s="106">
        <v>325</v>
      </c>
      <c r="H40" s="106"/>
      <c r="I40" s="100"/>
      <c r="J40" s="91"/>
      <c r="K40" s="91"/>
      <c r="L40" s="91"/>
      <c r="M40" s="91"/>
      <c r="N40" s="421">
        <v>250</v>
      </c>
      <c r="O40" s="91">
        <f t="shared" si="1"/>
        <v>575</v>
      </c>
      <c r="P40" s="744" t="s">
        <v>1490</v>
      </c>
      <c r="Q40" s="773"/>
      <c r="R40" s="686" t="s">
        <v>971</v>
      </c>
    </row>
    <row r="41" spans="1:18" x14ac:dyDescent="0.2">
      <c r="A41" s="771">
        <v>5</v>
      </c>
      <c r="B41" s="91" t="s">
        <v>280</v>
      </c>
      <c r="C41" s="91" t="s">
        <v>279</v>
      </c>
      <c r="D41" s="91" t="s">
        <v>414</v>
      </c>
      <c r="E41" s="89" t="s">
        <v>823</v>
      </c>
      <c r="F41" s="109" t="s">
        <v>51</v>
      </c>
      <c r="G41" s="106"/>
      <c r="H41" s="576"/>
      <c r="I41" s="100">
        <v>150</v>
      </c>
      <c r="J41" s="100"/>
      <c r="K41" s="100"/>
      <c r="L41" s="100"/>
      <c r="M41" s="100"/>
      <c r="N41" s="91">
        <v>250</v>
      </c>
      <c r="O41" s="91">
        <f t="shared" si="1"/>
        <v>400</v>
      </c>
      <c r="P41" s="744" t="s">
        <v>1490</v>
      </c>
      <c r="Q41" s="773"/>
      <c r="R41" s="686" t="s">
        <v>962</v>
      </c>
    </row>
    <row r="42" spans="1:18" x14ac:dyDescent="0.2">
      <c r="A42" s="771">
        <v>6</v>
      </c>
      <c r="B42" s="91" t="s">
        <v>232</v>
      </c>
      <c r="C42" s="91" t="s">
        <v>534</v>
      </c>
      <c r="D42" s="91" t="s">
        <v>210</v>
      </c>
      <c r="E42" s="89" t="s">
        <v>251</v>
      </c>
      <c r="F42" s="135" t="s">
        <v>51</v>
      </c>
      <c r="G42" s="106"/>
      <c r="H42" s="106"/>
      <c r="I42" s="100">
        <v>0</v>
      </c>
      <c r="J42" s="573"/>
      <c r="K42" s="573"/>
      <c r="L42" s="100"/>
      <c r="M42" s="573"/>
      <c r="N42" s="91">
        <v>325</v>
      </c>
      <c r="O42" s="91">
        <f t="shared" si="1"/>
        <v>325</v>
      </c>
      <c r="P42" s="744" t="s">
        <v>1490</v>
      </c>
      <c r="Q42" s="773"/>
      <c r="R42" s="695"/>
    </row>
    <row r="43" spans="1:18" x14ac:dyDescent="0.2">
      <c r="A43" s="700">
        <v>7</v>
      </c>
      <c r="B43" s="144" t="s">
        <v>659</v>
      </c>
      <c r="C43" s="144" t="s">
        <v>658</v>
      </c>
      <c r="D43" s="144" t="s">
        <v>407</v>
      </c>
      <c r="E43" s="145" t="s">
        <v>823</v>
      </c>
      <c r="F43" s="503" t="s">
        <v>51</v>
      </c>
      <c r="G43" s="106"/>
      <c r="H43" s="106"/>
      <c r="I43" s="100"/>
      <c r="J43" s="100"/>
      <c r="K43" s="100"/>
      <c r="L43" s="100"/>
      <c r="M43" s="100"/>
      <c r="N43" s="91">
        <v>250</v>
      </c>
      <c r="O43" s="91">
        <f t="shared" si="1"/>
        <v>250</v>
      </c>
      <c r="P43" s="897" t="s">
        <v>1525</v>
      </c>
      <c r="Q43" s="898"/>
      <c r="R43" s="898"/>
    </row>
    <row r="44" spans="1:18" x14ac:dyDescent="0.2">
      <c r="A44" s="703"/>
      <c r="B44" s="419" t="s">
        <v>131</v>
      </c>
      <c r="C44" s="419" t="s">
        <v>220</v>
      </c>
      <c r="D44" s="419" t="s">
        <v>212</v>
      </c>
      <c r="E44" s="428" t="s">
        <v>24</v>
      </c>
      <c r="F44" s="506" t="s">
        <v>51</v>
      </c>
      <c r="G44" s="420">
        <v>250</v>
      </c>
      <c r="H44" s="420"/>
      <c r="I44" s="430"/>
      <c r="J44" s="430"/>
      <c r="K44" s="430"/>
      <c r="L44" s="430"/>
      <c r="M44" s="430"/>
      <c r="N44" s="419"/>
      <c r="O44" s="419">
        <f t="shared" si="1"/>
        <v>250</v>
      </c>
      <c r="P44" s="511"/>
      <c r="Q44" s="854"/>
      <c r="R44" s="696"/>
    </row>
    <row r="45" spans="1:18" x14ac:dyDescent="0.2">
      <c r="A45" s="703"/>
      <c r="B45" s="419" t="s">
        <v>44</v>
      </c>
      <c r="C45" s="419" t="s">
        <v>65</v>
      </c>
      <c r="D45" s="419" t="s">
        <v>428</v>
      </c>
      <c r="E45" s="428" t="s">
        <v>58</v>
      </c>
      <c r="F45" s="506" t="s">
        <v>51</v>
      </c>
      <c r="G45" s="420">
        <v>150</v>
      </c>
      <c r="H45" s="420"/>
      <c r="I45" s="430"/>
      <c r="J45" s="430"/>
      <c r="K45" s="430"/>
      <c r="L45" s="430"/>
      <c r="M45" s="419"/>
      <c r="N45" s="419"/>
      <c r="O45" s="419">
        <f t="shared" si="1"/>
        <v>150</v>
      </c>
      <c r="P45" s="500"/>
      <c r="Q45" s="850"/>
      <c r="R45" s="696"/>
    </row>
    <row r="46" spans="1:18" x14ac:dyDescent="0.2">
      <c r="A46" s="771">
        <v>8</v>
      </c>
      <c r="B46" s="91" t="s">
        <v>674</v>
      </c>
      <c r="C46" s="91" t="s">
        <v>675</v>
      </c>
      <c r="D46" s="91" t="s">
        <v>441</v>
      </c>
      <c r="E46" s="89" t="s">
        <v>314</v>
      </c>
      <c r="F46" s="135" t="s">
        <v>51</v>
      </c>
      <c r="G46" s="106"/>
      <c r="H46" s="576"/>
      <c r="I46" s="100">
        <v>0</v>
      </c>
      <c r="J46" s="573"/>
      <c r="K46" s="100"/>
      <c r="L46" s="100"/>
      <c r="M46" s="573"/>
      <c r="N46" s="91">
        <v>150</v>
      </c>
      <c r="O46" s="91">
        <f t="shared" si="1"/>
        <v>150</v>
      </c>
      <c r="P46" s="744" t="s">
        <v>1490</v>
      </c>
      <c r="Q46" s="773"/>
      <c r="R46" s="695"/>
    </row>
    <row r="47" spans="1:18" x14ac:dyDescent="0.2">
      <c r="A47" s="771">
        <v>8</v>
      </c>
      <c r="B47" s="91" t="s">
        <v>28</v>
      </c>
      <c r="C47" s="91" t="s">
        <v>100</v>
      </c>
      <c r="D47" s="91" t="s">
        <v>430</v>
      </c>
      <c r="E47" s="89" t="s">
        <v>17</v>
      </c>
      <c r="F47" s="109" t="s">
        <v>51</v>
      </c>
      <c r="G47" s="106"/>
      <c r="H47" s="550"/>
      <c r="I47" s="91">
        <v>0</v>
      </c>
      <c r="J47" s="91"/>
      <c r="K47" s="573"/>
      <c r="L47" s="91"/>
      <c r="M47" s="91"/>
      <c r="N47" s="91">
        <v>150</v>
      </c>
      <c r="O47" s="91">
        <f t="shared" si="1"/>
        <v>150</v>
      </c>
      <c r="P47" s="744" t="s">
        <v>1490</v>
      </c>
      <c r="Q47" s="773"/>
      <c r="R47" s="695"/>
    </row>
    <row r="48" spans="1:18" x14ac:dyDescent="0.2">
      <c r="A48" s="700"/>
      <c r="B48" s="91" t="s">
        <v>975</v>
      </c>
      <c r="C48" s="91" t="s">
        <v>1013</v>
      </c>
      <c r="D48" s="91" t="s">
        <v>1222</v>
      </c>
      <c r="E48" s="89" t="s">
        <v>803</v>
      </c>
      <c r="F48" s="135" t="s">
        <v>51</v>
      </c>
      <c r="G48" s="106"/>
      <c r="H48" s="576"/>
      <c r="I48" s="100"/>
      <c r="J48" s="100"/>
      <c r="K48" s="100"/>
      <c r="L48" s="573"/>
      <c r="M48" s="91"/>
      <c r="N48" s="91"/>
      <c r="O48" s="91">
        <f t="shared" si="1"/>
        <v>0</v>
      </c>
      <c r="P48" s="287"/>
      <c r="Q48" s="689"/>
      <c r="R48" s="695"/>
    </row>
    <row r="49" spans="1:18" x14ac:dyDescent="0.2">
      <c r="A49" s="700"/>
      <c r="B49" s="419" t="s">
        <v>625</v>
      </c>
      <c r="C49" s="419" t="s">
        <v>1398</v>
      </c>
      <c r="D49" s="419" t="s">
        <v>544</v>
      </c>
      <c r="E49" s="428" t="s">
        <v>268</v>
      </c>
      <c r="F49" s="444" t="s">
        <v>20</v>
      </c>
      <c r="G49" s="420"/>
      <c r="H49" s="430"/>
      <c r="I49" s="430"/>
      <c r="J49" s="430"/>
      <c r="K49" s="573" t="s">
        <v>1400</v>
      </c>
      <c r="L49" s="573"/>
      <c r="M49" s="573"/>
      <c r="N49" s="100"/>
      <c r="O49" s="91">
        <v>0</v>
      </c>
      <c r="P49" s="382"/>
      <c r="Q49" s="852"/>
      <c r="R49" s="687"/>
    </row>
    <row r="50" spans="1:18" x14ac:dyDescent="0.2">
      <c r="A50" s="700"/>
      <c r="B50" s="91" t="s">
        <v>1011</v>
      </c>
      <c r="C50" s="91" t="s">
        <v>783</v>
      </c>
      <c r="D50" s="91" t="s">
        <v>414</v>
      </c>
      <c r="E50" s="89" t="s">
        <v>797</v>
      </c>
      <c r="F50" s="109" t="s">
        <v>51</v>
      </c>
      <c r="G50" s="106"/>
      <c r="H50" s="576"/>
      <c r="I50" s="100"/>
      <c r="J50" s="100"/>
      <c r="K50" s="573"/>
      <c r="L50" s="100"/>
      <c r="M50" s="100"/>
      <c r="N50" s="91"/>
      <c r="O50" s="91">
        <f t="shared" ref="O50:O64" si="2">SUM(G50:N50)</f>
        <v>0</v>
      </c>
      <c r="P50" s="288"/>
      <c r="Q50" s="835"/>
      <c r="R50" s="695"/>
    </row>
    <row r="51" spans="1:18" x14ac:dyDescent="0.2">
      <c r="A51" s="700"/>
      <c r="B51" s="91" t="s">
        <v>1480</v>
      </c>
      <c r="C51" s="91" t="s">
        <v>49</v>
      </c>
      <c r="D51" s="91" t="s">
        <v>1369</v>
      </c>
      <c r="E51" s="89" t="s">
        <v>314</v>
      </c>
      <c r="F51" s="109" t="s">
        <v>51</v>
      </c>
      <c r="G51" s="106"/>
      <c r="H51" s="106"/>
      <c r="I51" s="100"/>
      <c r="J51" s="100"/>
      <c r="K51" s="100"/>
      <c r="L51" s="100"/>
      <c r="M51" s="573"/>
      <c r="N51" s="91"/>
      <c r="O51" s="91">
        <f t="shared" si="2"/>
        <v>0</v>
      </c>
      <c r="P51" s="288"/>
      <c r="Q51" s="835"/>
      <c r="R51" s="695"/>
    </row>
    <row r="52" spans="1:18" x14ac:dyDescent="0.2">
      <c r="A52" s="703"/>
      <c r="B52" s="419" t="s">
        <v>102</v>
      </c>
      <c r="C52" s="419" t="s">
        <v>204</v>
      </c>
      <c r="D52" s="419" t="s">
        <v>421</v>
      </c>
      <c r="E52" s="428" t="s">
        <v>58</v>
      </c>
      <c r="F52" s="506" t="s">
        <v>51</v>
      </c>
      <c r="G52" s="420"/>
      <c r="H52" s="420"/>
      <c r="I52" s="430">
        <v>0</v>
      </c>
      <c r="J52" s="573"/>
      <c r="K52" s="430"/>
      <c r="L52" s="430"/>
      <c r="M52" s="550"/>
      <c r="N52" s="419"/>
      <c r="O52" s="419">
        <f t="shared" si="2"/>
        <v>0</v>
      </c>
      <c r="P52" s="500"/>
      <c r="Q52" s="850"/>
      <c r="R52" s="696"/>
    </row>
    <row r="53" spans="1:18" x14ac:dyDescent="0.2">
      <c r="A53" s="700"/>
      <c r="B53" s="91" t="s">
        <v>1312</v>
      </c>
      <c r="C53" s="91" t="s">
        <v>588</v>
      </c>
      <c r="D53" s="91" t="s">
        <v>452</v>
      </c>
      <c r="E53" s="89" t="s">
        <v>1231</v>
      </c>
      <c r="F53" s="135" t="s">
        <v>51</v>
      </c>
      <c r="G53" s="106"/>
      <c r="H53" s="106"/>
      <c r="I53" s="100"/>
      <c r="J53" s="573"/>
      <c r="K53" s="100"/>
      <c r="L53" s="100"/>
      <c r="M53" s="550"/>
      <c r="N53" s="91"/>
      <c r="O53" s="91">
        <f t="shared" si="2"/>
        <v>0</v>
      </c>
      <c r="P53" s="287"/>
      <c r="Q53" s="689"/>
      <c r="R53" s="695"/>
    </row>
    <row r="54" spans="1:18" x14ac:dyDescent="0.2">
      <c r="A54" s="700"/>
      <c r="B54" s="91" t="s">
        <v>876</v>
      </c>
      <c r="C54" s="91" t="s">
        <v>1169</v>
      </c>
      <c r="D54" s="91" t="s">
        <v>1326</v>
      </c>
      <c r="E54" s="89" t="s">
        <v>1401</v>
      </c>
      <c r="F54" s="135" t="s">
        <v>51</v>
      </c>
      <c r="G54" s="106"/>
      <c r="H54" s="106"/>
      <c r="I54" s="100"/>
      <c r="J54" s="100"/>
      <c r="K54" s="100"/>
      <c r="L54" s="573"/>
      <c r="M54" s="91"/>
      <c r="N54" s="91"/>
      <c r="O54" s="91">
        <f t="shared" si="2"/>
        <v>0</v>
      </c>
      <c r="P54" s="287"/>
      <c r="Q54" s="855"/>
      <c r="R54" s="776"/>
    </row>
    <row r="55" spans="1:18" x14ac:dyDescent="0.2">
      <c r="A55" s="700"/>
      <c r="B55" s="144" t="s">
        <v>170</v>
      </c>
      <c r="C55" s="144" t="s">
        <v>273</v>
      </c>
      <c r="D55" s="144" t="s">
        <v>409</v>
      </c>
      <c r="E55" s="145" t="s">
        <v>274</v>
      </c>
      <c r="F55" s="414" t="s">
        <v>51</v>
      </c>
      <c r="G55" s="420">
        <v>0</v>
      </c>
      <c r="H55" s="576"/>
      <c r="I55" s="100">
        <v>0</v>
      </c>
      <c r="J55" s="100"/>
      <c r="K55" s="573"/>
      <c r="L55" s="100"/>
      <c r="M55" s="100"/>
      <c r="N55" s="421">
        <v>0</v>
      </c>
      <c r="O55" s="91">
        <f t="shared" si="2"/>
        <v>0</v>
      </c>
      <c r="P55" s="179"/>
      <c r="Q55" s="773"/>
      <c r="R55" s="686" t="s">
        <v>966</v>
      </c>
    </row>
    <row r="56" spans="1:18" x14ac:dyDescent="0.2">
      <c r="A56" s="703"/>
      <c r="B56" s="419" t="s">
        <v>1252</v>
      </c>
      <c r="C56" s="419" t="s">
        <v>221</v>
      </c>
      <c r="D56" s="419" t="s">
        <v>653</v>
      </c>
      <c r="E56" s="428" t="s">
        <v>268</v>
      </c>
      <c r="F56" s="506" t="s">
        <v>51</v>
      </c>
      <c r="G56" s="420"/>
      <c r="H56" s="420"/>
      <c r="I56" s="419"/>
      <c r="J56" s="550"/>
      <c r="K56" s="419"/>
      <c r="L56" s="419"/>
      <c r="M56" s="419"/>
      <c r="N56" s="419"/>
      <c r="O56" s="419">
        <f t="shared" si="2"/>
        <v>0</v>
      </c>
      <c r="P56" s="500"/>
      <c r="Q56" s="850"/>
      <c r="R56" s="775"/>
    </row>
    <row r="57" spans="1:18" x14ac:dyDescent="0.2">
      <c r="A57" s="703"/>
      <c r="B57" s="419" t="s">
        <v>378</v>
      </c>
      <c r="C57" s="419" t="s">
        <v>54</v>
      </c>
      <c r="D57" s="419" t="s">
        <v>416</v>
      </c>
      <c r="E57" s="428" t="s">
        <v>640</v>
      </c>
      <c r="F57" s="444" t="s">
        <v>51</v>
      </c>
      <c r="G57" s="420"/>
      <c r="H57" s="576"/>
      <c r="I57" s="430"/>
      <c r="J57" s="430"/>
      <c r="K57" s="430"/>
      <c r="L57" s="430"/>
      <c r="M57" s="419"/>
      <c r="N57" s="419"/>
      <c r="O57" s="419">
        <f t="shared" si="2"/>
        <v>0</v>
      </c>
      <c r="P57" s="500"/>
      <c r="Q57" s="850"/>
      <c r="R57" s="683"/>
    </row>
    <row r="58" spans="1:18" x14ac:dyDescent="0.2">
      <c r="A58" s="700"/>
      <c r="B58" s="144" t="s">
        <v>368</v>
      </c>
      <c r="C58" s="144" t="s">
        <v>204</v>
      </c>
      <c r="D58" s="144" t="s">
        <v>417</v>
      </c>
      <c r="E58" s="145" t="s">
        <v>268</v>
      </c>
      <c r="F58" s="414" t="s">
        <v>51</v>
      </c>
      <c r="G58" s="106"/>
      <c r="H58" s="106"/>
      <c r="I58" s="100">
        <v>0</v>
      </c>
      <c r="J58" s="550"/>
      <c r="K58" s="91"/>
      <c r="L58" s="91"/>
      <c r="M58" s="91"/>
      <c r="N58" s="91"/>
      <c r="O58" s="91">
        <f t="shared" si="2"/>
        <v>0</v>
      </c>
      <c r="P58" s="179"/>
      <c r="Q58" s="773"/>
      <c r="R58" s="695"/>
    </row>
    <row r="59" spans="1:18" x14ac:dyDescent="0.2">
      <c r="A59" s="700"/>
      <c r="B59" s="91" t="s">
        <v>1003</v>
      </c>
      <c r="C59" s="91" t="s">
        <v>31</v>
      </c>
      <c r="D59" s="91" t="s">
        <v>1317</v>
      </c>
      <c r="E59" s="89" t="s">
        <v>1316</v>
      </c>
      <c r="F59" s="109" t="s">
        <v>51</v>
      </c>
      <c r="G59" s="106"/>
      <c r="H59" s="91"/>
      <c r="I59" s="91">
        <v>0</v>
      </c>
      <c r="J59" s="550"/>
      <c r="K59" s="91"/>
      <c r="L59" s="91"/>
      <c r="M59" s="91"/>
      <c r="N59" s="91"/>
      <c r="O59" s="91">
        <f t="shared" si="2"/>
        <v>0</v>
      </c>
      <c r="P59" s="179"/>
      <c r="Q59" s="773"/>
      <c r="R59" s="695"/>
    </row>
    <row r="60" spans="1:18" x14ac:dyDescent="0.2">
      <c r="A60" s="700"/>
      <c r="B60" s="91" t="s">
        <v>1314</v>
      </c>
      <c r="C60" s="91" t="s">
        <v>1315</v>
      </c>
      <c r="D60" s="526"/>
      <c r="E60" s="89" t="s">
        <v>268</v>
      </c>
      <c r="F60" s="109" t="s">
        <v>51</v>
      </c>
      <c r="G60" s="106"/>
      <c r="H60" s="106"/>
      <c r="I60" s="100"/>
      <c r="J60" s="550"/>
      <c r="K60" s="91"/>
      <c r="L60" s="91"/>
      <c r="M60" s="91"/>
      <c r="N60" s="91"/>
      <c r="O60" s="91">
        <f t="shared" si="2"/>
        <v>0</v>
      </c>
      <c r="P60" s="179"/>
      <c r="Q60" s="773"/>
      <c r="R60" s="695"/>
    </row>
    <row r="61" spans="1:18" x14ac:dyDescent="0.2">
      <c r="A61" s="700"/>
      <c r="B61" s="91" t="s">
        <v>1001</v>
      </c>
      <c r="C61" s="91" t="s">
        <v>642</v>
      </c>
      <c r="D61" s="91" t="s">
        <v>1002</v>
      </c>
      <c r="E61" s="89" t="s">
        <v>525</v>
      </c>
      <c r="F61" s="109" t="s">
        <v>51</v>
      </c>
      <c r="G61" s="106"/>
      <c r="H61" s="106"/>
      <c r="I61" s="100">
        <v>0</v>
      </c>
      <c r="J61" s="573"/>
      <c r="K61" s="573"/>
      <c r="L61" s="100"/>
      <c r="M61" s="91"/>
      <c r="N61" s="91">
        <v>0</v>
      </c>
      <c r="O61" s="91">
        <f t="shared" si="2"/>
        <v>0</v>
      </c>
      <c r="P61" s="287"/>
      <c r="Q61" s="689"/>
      <c r="R61" s="311"/>
    </row>
    <row r="62" spans="1:18" x14ac:dyDescent="0.2">
      <c r="A62" s="700"/>
      <c r="B62" s="91" t="s">
        <v>1478</v>
      </c>
      <c r="C62" s="91" t="s">
        <v>1479</v>
      </c>
      <c r="D62" s="91" t="s">
        <v>433</v>
      </c>
      <c r="E62" s="89" t="s">
        <v>874</v>
      </c>
      <c r="F62" s="135" t="s">
        <v>51</v>
      </c>
      <c r="G62" s="106"/>
      <c r="H62" s="106"/>
      <c r="I62" s="100"/>
      <c r="J62" s="100"/>
      <c r="K62" s="100"/>
      <c r="L62" s="100"/>
      <c r="M62" s="573"/>
      <c r="N62" s="91">
        <v>0</v>
      </c>
      <c r="O62" s="91">
        <f t="shared" si="2"/>
        <v>0</v>
      </c>
      <c r="P62" s="288"/>
      <c r="Q62" s="835"/>
      <c r="R62" s="695"/>
    </row>
    <row r="63" spans="1:18" x14ac:dyDescent="0.2">
      <c r="A63" s="700"/>
      <c r="B63" s="144" t="s">
        <v>523</v>
      </c>
      <c r="C63" s="144" t="s">
        <v>524</v>
      </c>
      <c r="D63" s="144" t="s">
        <v>417</v>
      </c>
      <c r="E63" s="145" t="s">
        <v>525</v>
      </c>
      <c r="F63" s="503" t="s">
        <v>51</v>
      </c>
      <c r="G63" s="106"/>
      <c r="H63" s="106"/>
      <c r="I63" s="100"/>
      <c r="J63" s="100"/>
      <c r="K63" s="100"/>
      <c r="L63" s="100"/>
      <c r="M63" s="100"/>
      <c r="N63" s="91">
        <v>0</v>
      </c>
      <c r="O63" s="91">
        <f t="shared" si="2"/>
        <v>0</v>
      </c>
      <c r="P63" s="288"/>
      <c r="Q63" s="835"/>
      <c r="R63" s="695"/>
    </row>
    <row r="64" spans="1:18" x14ac:dyDescent="0.2">
      <c r="A64" s="700"/>
      <c r="B64" s="91" t="s">
        <v>1383</v>
      </c>
      <c r="C64" s="91" t="s">
        <v>83</v>
      </c>
      <c r="D64" s="91" t="s">
        <v>210</v>
      </c>
      <c r="E64" s="89" t="s">
        <v>803</v>
      </c>
      <c r="F64" s="109" t="s">
        <v>51</v>
      </c>
      <c r="G64" s="106"/>
      <c r="H64" s="550"/>
      <c r="I64" s="91"/>
      <c r="J64" s="91"/>
      <c r="K64" s="573"/>
      <c r="L64" s="91"/>
      <c r="M64" s="91"/>
      <c r="N64" s="91"/>
      <c r="O64" s="91">
        <f t="shared" si="2"/>
        <v>0</v>
      </c>
      <c r="P64" s="179"/>
      <c r="Q64" s="773"/>
      <c r="R64" s="695"/>
    </row>
    <row r="65" spans="1:18" x14ac:dyDescent="0.2">
      <c r="A65" s="706"/>
      <c r="B65" s="399"/>
      <c r="C65" s="398"/>
      <c r="D65" s="398"/>
      <c r="E65" s="399"/>
      <c r="F65" s="167"/>
      <c r="G65" s="167"/>
      <c r="H65" s="167"/>
      <c r="I65" s="167"/>
      <c r="J65" s="167"/>
      <c r="K65" s="167"/>
      <c r="L65" s="167"/>
      <c r="M65" s="167"/>
      <c r="N65" s="167"/>
      <c r="O65" s="399"/>
      <c r="P65" s="314"/>
      <c r="Q65" s="772"/>
      <c r="R65" s="693"/>
    </row>
    <row r="66" spans="1:18" x14ac:dyDescent="0.2">
      <c r="A66" s="771">
        <v>1</v>
      </c>
      <c r="B66" s="91" t="s">
        <v>231</v>
      </c>
      <c r="C66" s="91" t="s">
        <v>45</v>
      </c>
      <c r="D66" s="91" t="s">
        <v>433</v>
      </c>
      <c r="E66" s="89" t="s">
        <v>183</v>
      </c>
      <c r="F66" s="135" t="s">
        <v>53</v>
      </c>
      <c r="G66" s="106">
        <v>250</v>
      </c>
      <c r="H66" s="100"/>
      <c r="I66" s="100">
        <v>400</v>
      </c>
      <c r="J66" s="100"/>
      <c r="K66" s="100"/>
      <c r="L66" s="100"/>
      <c r="M66" s="100"/>
      <c r="N66" s="607">
        <v>400</v>
      </c>
      <c r="O66" s="91">
        <f t="shared" ref="O66:O88" si="3">SUM(G66:N66)</f>
        <v>1050</v>
      </c>
      <c r="P66" s="744" t="s">
        <v>1490</v>
      </c>
      <c r="Q66" s="773"/>
      <c r="R66" s="686" t="s">
        <v>963</v>
      </c>
    </row>
    <row r="67" spans="1:18" x14ac:dyDescent="0.2">
      <c r="A67" s="771">
        <v>2</v>
      </c>
      <c r="B67" s="91" t="s">
        <v>301</v>
      </c>
      <c r="C67" s="91" t="s">
        <v>677</v>
      </c>
      <c r="D67" s="91" t="s">
        <v>439</v>
      </c>
      <c r="E67" s="89" t="s">
        <v>661</v>
      </c>
      <c r="F67" s="109" t="s">
        <v>53</v>
      </c>
      <c r="G67" s="182">
        <v>400</v>
      </c>
      <c r="H67" s="183"/>
      <c r="I67" s="183"/>
      <c r="J67" s="183"/>
      <c r="K67" s="183"/>
      <c r="L67" s="183"/>
      <c r="M67" s="183"/>
      <c r="N67" s="183">
        <v>400</v>
      </c>
      <c r="O67" s="91">
        <f t="shared" si="3"/>
        <v>800</v>
      </c>
      <c r="P67" s="95" t="s">
        <v>1527</v>
      </c>
      <c r="Q67" s="848"/>
      <c r="R67" s="686" t="s">
        <v>963</v>
      </c>
    </row>
    <row r="68" spans="1:18" x14ac:dyDescent="0.2">
      <c r="A68" s="771">
        <v>3</v>
      </c>
      <c r="B68" s="419" t="s">
        <v>131</v>
      </c>
      <c r="C68" s="419" t="s">
        <v>220</v>
      </c>
      <c r="D68" s="419" t="s">
        <v>212</v>
      </c>
      <c r="E68" s="428" t="s">
        <v>24</v>
      </c>
      <c r="F68" s="506" t="s">
        <v>53</v>
      </c>
      <c r="G68" s="420">
        <f>250/2</f>
        <v>125</v>
      </c>
      <c r="H68" s="576"/>
      <c r="I68" s="430">
        <v>0</v>
      </c>
      <c r="J68" s="430"/>
      <c r="K68" s="573"/>
      <c r="L68" s="573"/>
      <c r="M68" s="573"/>
      <c r="N68" s="91">
        <v>325</v>
      </c>
      <c r="O68" s="91">
        <f t="shared" si="3"/>
        <v>450</v>
      </c>
      <c r="P68" s="744" t="s">
        <v>1490</v>
      </c>
      <c r="Q68" s="773"/>
      <c r="R68" s="695"/>
    </row>
    <row r="69" spans="1:18" x14ac:dyDescent="0.2">
      <c r="A69" s="703"/>
      <c r="B69" s="419" t="s">
        <v>171</v>
      </c>
      <c r="C69" s="419" t="s">
        <v>61</v>
      </c>
      <c r="D69" s="419" t="s">
        <v>212</v>
      </c>
      <c r="E69" s="428" t="s">
        <v>118</v>
      </c>
      <c r="F69" s="444" t="s">
        <v>53</v>
      </c>
      <c r="G69" s="512">
        <v>325</v>
      </c>
      <c r="H69" s="513"/>
      <c r="I69" s="513"/>
      <c r="J69" s="513"/>
      <c r="K69" s="513"/>
      <c r="L69" s="513"/>
      <c r="M69" s="513"/>
      <c r="N69" s="513"/>
      <c r="O69" s="419">
        <f t="shared" si="3"/>
        <v>325</v>
      </c>
      <c r="P69" s="471"/>
      <c r="Q69" s="856"/>
      <c r="R69" s="777" t="s">
        <v>1029</v>
      </c>
    </row>
    <row r="70" spans="1:18" x14ac:dyDescent="0.2">
      <c r="A70" s="771">
        <v>4</v>
      </c>
      <c r="B70" s="91" t="s">
        <v>379</v>
      </c>
      <c r="C70" s="91" t="s">
        <v>82</v>
      </c>
      <c r="D70" s="91" t="s">
        <v>408</v>
      </c>
      <c r="E70" s="89" t="s">
        <v>24</v>
      </c>
      <c r="F70" s="135" t="s">
        <v>53</v>
      </c>
      <c r="G70" s="106"/>
      <c r="H70" s="573"/>
      <c r="I70" s="100">
        <v>0</v>
      </c>
      <c r="J70" s="573"/>
      <c r="K70" s="573"/>
      <c r="L70" s="573"/>
      <c r="M70" s="100"/>
      <c r="N70" s="91">
        <v>250</v>
      </c>
      <c r="O70" s="91">
        <f t="shared" si="3"/>
        <v>250</v>
      </c>
      <c r="P70" s="744" t="s">
        <v>1490</v>
      </c>
      <c r="Q70" s="773"/>
      <c r="R70" s="695"/>
    </row>
    <row r="71" spans="1:18" x14ac:dyDescent="0.2">
      <c r="A71" s="700">
        <v>4</v>
      </c>
      <c r="B71" s="144" t="s">
        <v>275</v>
      </c>
      <c r="C71" s="144" t="s">
        <v>650</v>
      </c>
      <c r="D71" s="144" t="s">
        <v>651</v>
      </c>
      <c r="E71" s="145" t="s">
        <v>17</v>
      </c>
      <c r="F71" s="503" t="s">
        <v>53</v>
      </c>
      <c r="G71" s="106"/>
      <c r="H71" s="106"/>
      <c r="I71" s="100"/>
      <c r="J71" s="91"/>
      <c r="K71" s="91"/>
      <c r="L71" s="91"/>
      <c r="M71" s="91"/>
      <c r="N71" s="91">
        <v>250</v>
      </c>
      <c r="O71" s="91">
        <f t="shared" si="3"/>
        <v>250</v>
      </c>
      <c r="P71" s="897" t="s">
        <v>1525</v>
      </c>
      <c r="Q71" s="898"/>
      <c r="R71" s="898"/>
    </row>
    <row r="72" spans="1:18" x14ac:dyDescent="0.2">
      <c r="A72" s="700">
        <v>5</v>
      </c>
      <c r="B72" s="419" t="s">
        <v>44</v>
      </c>
      <c r="C72" s="419" t="s">
        <v>65</v>
      </c>
      <c r="D72" s="419" t="s">
        <v>428</v>
      </c>
      <c r="E72" s="428" t="s">
        <v>58</v>
      </c>
      <c r="F72" s="506" t="s">
        <v>53</v>
      </c>
      <c r="G72" s="420">
        <f>150/2</f>
        <v>75</v>
      </c>
      <c r="H72" s="106"/>
      <c r="I72" s="100">
        <v>0</v>
      </c>
      <c r="J72" s="100"/>
      <c r="K72" s="100"/>
      <c r="L72" s="100"/>
      <c r="M72" s="91"/>
      <c r="N72" s="91"/>
      <c r="O72" s="91">
        <f t="shared" si="3"/>
        <v>75</v>
      </c>
      <c r="P72" s="287" t="s">
        <v>1508</v>
      </c>
      <c r="Q72" s="689"/>
      <c r="R72" s="686" t="s">
        <v>962</v>
      </c>
    </row>
    <row r="73" spans="1:18" x14ac:dyDescent="0.2">
      <c r="A73" s="700"/>
      <c r="B73" s="91" t="s">
        <v>380</v>
      </c>
      <c r="C73" s="91" t="s">
        <v>207</v>
      </c>
      <c r="D73" s="91" t="s">
        <v>431</v>
      </c>
      <c r="E73" s="89" t="s">
        <v>125</v>
      </c>
      <c r="F73" s="135" t="s">
        <v>53</v>
      </c>
      <c r="G73" s="106"/>
      <c r="H73" s="106"/>
      <c r="I73" s="91">
        <v>0</v>
      </c>
      <c r="J73" s="91"/>
      <c r="K73" s="91"/>
      <c r="L73" s="91"/>
      <c r="M73" s="550"/>
      <c r="N73" s="91">
        <v>0</v>
      </c>
      <c r="O73" s="91">
        <f t="shared" si="3"/>
        <v>0</v>
      </c>
      <c r="P73" s="897"/>
      <c r="Q73" s="898"/>
      <c r="R73" s="898"/>
    </row>
    <row r="74" spans="1:18" x14ac:dyDescent="0.2">
      <c r="A74" s="700"/>
      <c r="B74" s="91" t="s">
        <v>233</v>
      </c>
      <c r="C74" s="91" t="s">
        <v>54</v>
      </c>
      <c r="D74" s="91" t="s">
        <v>510</v>
      </c>
      <c r="E74" s="89" t="s">
        <v>48</v>
      </c>
      <c r="F74" s="109" t="s">
        <v>53</v>
      </c>
      <c r="G74" s="106">
        <v>0</v>
      </c>
      <c r="H74" s="106"/>
      <c r="I74" s="100">
        <v>0</v>
      </c>
      <c r="J74" s="100"/>
      <c r="K74" s="100"/>
      <c r="L74" s="100"/>
      <c r="M74" s="100"/>
      <c r="N74" s="91"/>
      <c r="O74" s="91">
        <f t="shared" si="3"/>
        <v>0</v>
      </c>
      <c r="P74" s="179"/>
      <c r="Q74" s="773"/>
      <c r="R74" s="695"/>
    </row>
    <row r="75" spans="1:18" x14ac:dyDescent="0.2">
      <c r="A75" s="700"/>
      <c r="B75" s="419" t="s">
        <v>102</v>
      </c>
      <c r="C75" s="419" t="s">
        <v>204</v>
      </c>
      <c r="D75" s="419" t="s">
        <v>421</v>
      </c>
      <c r="E75" s="428" t="s">
        <v>58</v>
      </c>
      <c r="F75" s="506" t="s">
        <v>53</v>
      </c>
      <c r="G75" s="420"/>
      <c r="H75" s="420"/>
      <c r="I75" s="430">
        <v>0</v>
      </c>
      <c r="J75" s="573"/>
      <c r="K75" s="430"/>
      <c r="L75" s="430"/>
      <c r="M75" s="550"/>
      <c r="N75" s="91">
        <v>0</v>
      </c>
      <c r="O75" s="91">
        <f t="shared" si="3"/>
        <v>0</v>
      </c>
      <c r="P75" s="287"/>
      <c r="Q75" s="689"/>
      <c r="R75" s="695"/>
    </row>
    <row r="76" spans="1:18" x14ac:dyDescent="0.2">
      <c r="A76" s="700"/>
      <c r="B76" s="91" t="s">
        <v>799</v>
      </c>
      <c r="C76" s="91" t="s">
        <v>800</v>
      </c>
      <c r="D76" s="91" t="s">
        <v>545</v>
      </c>
      <c r="E76" s="89" t="s">
        <v>739</v>
      </c>
      <c r="F76" s="109" t="s">
        <v>53</v>
      </c>
      <c r="G76" s="106"/>
      <c r="H76" s="576"/>
      <c r="I76" s="100"/>
      <c r="J76" s="100"/>
      <c r="K76" s="100"/>
      <c r="L76" s="100"/>
      <c r="M76" s="100"/>
      <c r="N76" s="91">
        <v>0</v>
      </c>
      <c r="O76" s="91">
        <f t="shared" si="3"/>
        <v>0</v>
      </c>
      <c r="P76" s="897"/>
      <c r="Q76" s="898"/>
      <c r="R76" s="898"/>
    </row>
    <row r="77" spans="1:18" x14ac:dyDescent="0.2">
      <c r="A77" s="700"/>
      <c r="B77" s="91" t="s">
        <v>247</v>
      </c>
      <c r="C77" s="91" t="s">
        <v>49</v>
      </c>
      <c r="D77" s="91" t="s">
        <v>446</v>
      </c>
      <c r="E77" s="89" t="s">
        <v>15</v>
      </c>
      <c r="F77" s="109" t="s">
        <v>53</v>
      </c>
      <c r="G77" s="106">
        <v>0</v>
      </c>
      <c r="H77" s="106"/>
      <c r="I77" s="100"/>
      <c r="J77" s="100"/>
      <c r="K77" s="100"/>
      <c r="L77" s="100"/>
      <c r="M77" s="100"/>
      <c r="N77" s="91"/>
      <c r="O77" s="91">
        <f t="shared" si="3"/>
        <v>0</v>
      </c>
      <c r="P77" s="179"/>
      <c r="Q77" s="773"/>
      <c r="R77" s="695"/>
    </row>
    <row r="78" spans="1:18" x14ac:dyDescent="0.2">
      <c r="A78" s="700"/>
      <c r="B78" s="91" t="s">
        <v>876</v>
      </c>
      <c r="C78" s="91" t="s">
        <v>64</v>
      </c>
      <c r="D78" s="91" t="s">
        <v>416</v>
      </c>
      <c r="E78" s="89" t="s">
        <v>68</v>
      </c>
      <c r="F78" s="109" t="s">
        <v>53</v>
      </c>
      <c r="G78" s="106"/>
      <c r="H78" s="106"/>
      <c r="I78" s="100"/>
      <c r="J78" s="550"/>
      <c r="K78" s="91"/>
      <c r="L78" s="91"/>
      <c r="M78" s="91"/>
      <c r="N78" s="91"/>
      <c r="O78" s="91">
        <f t="shared" si="3"/>
        <v>0</v>
      </c>
      <c r="P78" s="179"/>
      <c r="Q78" s="773"/>
      <c r="R78" s="779"/>
    </row>
    <row r="79" spans="1:18" x14ac:dyDescent="0.2">
      <c r="A79" s="703"/>
      <c r="B79" s="419" t="s">
        <v>1004</v>
      </c>
      <c r="C79" s="419" t="s">
        <v>100</v>
      </c>
      <c r="D79" s="419" t="s">
        <v>1005</v>
      </c>
      <c r="E79" s="428" t="s">
        <v>402</v>
      </c>
      <c r="F79" s="506" t="s">
        <v>53</v>
      </c>
      <c r="G79" s="420"/>
      <c r="H79" s="420"/>
      <c r="I79" s="430">
        <v>0</v>
      </c>
      <c r="J79" s="430"/>
      <c r="K79" s="430"/>
      <c r="L79" s="430"/>
      <c r="M79" s="430"/>
      <c r="N79" s="419"/>
      <c r="O79" s="419">
        <f t="shared" si="3"/>
        <v>0</v>
      </c>
      <c r="P79" s="511"/>
      <c r="Q79" s="857"/>
      <c r="R79" s="780"/>
    </row>
    <row r="80" spans="1:18" x14ac:dyDescent="0.2">
      <c r="A80" s="700"/>
      <c r="B80" s="419" t="s">
        <v>1252</v>
      </c>
      <c r="C80" s="419" t="s">
        <v>221</v>
      </c>
      <c r="D80" s="419" t="s">
        <v>653</v>
      </c>
      <c r="E80" s="428" t="s">
        <v>268</v>
      </c>
      <c r="F80" s="506" t="s">
        <v>53</v>
      </c>
      <c r="G80" s="420"/>
      <c r="H80" s="420"/>
      <c r="I80" s="419"/>
      <c r="J80" s="550"/>
      <c r="K80" s="573"/>
      <c r="L80" s="550"/>
      <c r="M80" s="91"/>
      <c r="N80" s="91"/>
      <c r="O80" s="91">
        <f t="shared" si="3"/>
        <v>0</v>
      </c>
      <c r="P80" s="287"/>
      <c r="Q80" s="689"/>
      <c r="R80" s="779"/>
    </row>
    <row r="81" spans="1:18" x14ac:dyDescent="0.2">
      <c r="A81" s="700"/>
      <c r="B81" s="91" t="s">
        <v>679</v>
      </c>
      <c r="C81" s="91" t="s">
        <v>680</v>
      </c>
      <c r="D81" s="91" t="s">
        <v>544</v>
      </c>
      <c r="E81" s="89" t="s">
        <v>17</v>
      </c>
      <c r="F81" s="109" t="s">
        <v>53</v>
      </c>
      <c r="G81" s="106"/>
      <c r="H81" s="550"/>
      <c r="I81" s="91">
        <v>0</v>
      </c>
      <c r="J81" s="91"/>
      <c r="K81" s="91"/>
      <c r="L81" s="91"/>
      <c r="M81" s="91"/>
      <c r="N81" s="91"/>
      <c r="O81" s="91">
        <f t="shared" si="3"/>
        <v>0</v>
      </c>
      <c r="P81" s="179"/>
      <c r="Q81" s="241"/>
      <c r="R81" s="776"/>
    </row>
    <row r="82" spans="1:18" x14ac:dyDescent="0.2">
      <c r="A82" s="700"/>
      <c r="B82" s="91" t="s">
        <v>246</v>
      </c>
      <c r="C82" s="91" t="s">
        <v>42</v>
      </c>
      <c r="D82" s="91" t="s">
        <v>422</v>
      </c>
      <c r="E82" s="89" t="s">
        <v>325</v>
      </c>
      <c r="F82" s="109" t="s">
        <v>53</v>
      </c>
      <c r="G82" s="106"/>
      <c r="H82" s="106"/>
      <c r="I82" s="100"/>
      <c r="J82" s="550"/>
      <c r="K82" s="91"/>
      <c r="L82" s="91"/>
      <c r="M82" s="550"/>
      <c r="N82" s="91"/>
      <c r="O82" s="91">
        <f t="shared" si="3"/>
        <v>0</v>
      </c>
      <c r="P82" s="773"/>
      <c r="Q82" s="795"/>
      <c r="R82" s="778"/>
    </row>
    <row r="83" spans="1:18" x14ac:dyDescent="0.2">
      <c r="A83" s="700"/>
      <c r="B83" s="91" t="s">
        <v>710</v>
      </c>
      <c r="C83" s="91" t="s">
        <v>768</v>
      </c>
      <c r="D83" s="91" t="s">
        <v>1215</v>
      </c>
      <c r="E83" s="89" t="s">
        <v>566</v>
      </c>
      <c r="F83" s="109" t="s">
        <v>53</v>
      </c>
      <c r="G83" s="106"/>
      <c r="H83" s="576"/>
      <c r="I83" s="100"/>
      <c r="J83" s="91"/>
      <c r="K83" s="91"/>
      <c r="L83" s="91"/>
      <c r="M83" s="91"/>
      <c r="N83" s="91"/>
      <c r="O83" s="91">
        <f t="shared" si="3"/>
        <v>0</v>
      </c>
      <c r="P83" s="179"/>
      <c r="Q83" s="773"/>
      <c r="R83" s="695"/>
    </row>
    <row r="84" spans="1:18" x14ac:dyDescent="0.2">
      <c r="A84" s="700"/>
      <c r="B84" s="91" t="s">
        <v>1003</v>
      </c>
      <c r="C84" s="91" t="s">
        <v>31</v>
      </c>
      <c r="D84" s="91" t="s">
        <v>960</v>
      </c>
      <c r="E84" s="89" t="s">
        <v>525</v>
      </c>
      <c r="F84" s="109" t="s">
        <v>53</v>
      </c>
      <c r="G84" s="106"/>
      <c r="H84" s="91"/>
      <c r="I84" s="91">
        <v>0</v>
      </c>
      <c r="J84" s="550"/>
      <c r="K84" s="91"/>
      <c r="L84" s="91"/>
      <c r="M84" s="91"/>
      <c r="N84" s="91"/>
      <c r="O84" s="91">
        <f t="shared" si="3"/>
        <v>0</v>
      </c>
      <c r="P84" s="179"/>
      <c r="Q84" s="773"/>
      <c r="R84" s="695"/>
    </row>
    <row r="85" spans="1:18" x14ac:dyDescent="0.2">
      <c r="A85" s="700"/>
      <c r="B85" s="91" t="s">
        <v>1006</v>
      </c>
      <c r="C85" s="91" t="s">
        <v>1007</v>
      </c>
      <c r="D85" s="91" t="s">
        <v>408</v>
      </c>
      <c r="E85" s="89" t="s">
        <v>23</v>
      </c>
      <c r="F85" s="135" t="s">
        <v>53</v>
      </c>
      <c r="G85" s="106"/>
      <c r="H85" s="100"/>
      <c r="I85" s="100">
        <v>0</v>
      </c>
      <c r="J85" s="100"/>
      <c r="K85" s="573"/>
      <c r="L85" s="100"/>
      <c r="M85" s="100"/>
      <c r="N85" s="91"/>
      <c r="O85" s="91">
        <f t="shared" si="3"/>
        <v>0</v>
      </c>
      <c r="P85" s="179"/>
      <c r="Q85" s="773"/>
      <c r="R85" s="695"/>
    </row>
    <row r="86" spans="1:18" x14ac:dyDescent="0.2">
      <c r="A86" s="700"/>
      <c r="B86" s="91" t="s">
        <v>1008</v>
      </c>
      <c r="C86" s="91" t="s">
        <v>62</v>
      </c>
      <c r="D86" s="91" t="s">
        <v>1009</v>
      </c>
      <c r="E86" s="89" t="s">
        <v>278</v>
      </c>
      <c r="F86" s="135" t="s">
        <v>53</v>
      </c>
      <c r="G86" s="106"/>
      <c r="H86" s="573"/>
      <c r="I86" s="100">
        <v>0</v>
      </c>
      <c r="J86" s="573"/>
      <c r="K86" s="100"/>
      <c r="L86" s="100"/>
      <c r="M86" s="100"/>
      <c r="N86" s="91"/>
      <c r="O86" s="91">
        <f t="shared" si="3"/>
        <v>0</v>
      </c>
      <c r="P86" s="179"/>
      <c r="Q86" s="773"/>
      <c r="R86" s="695"/>
    </row>
    <row r="87" spans="1:18" x14ac:dyDescent="0.2">
      <c r="A87" s="700"/>
      <c r="B87" s="91" t="s">
        <v>1482</v>
      </c>
      <c r="C87" s="91" t="s">
        <v>287</v>
      </c>
      <c r="D87" s="91" t="s">
        <v>1212</v>
      </c>
      <c r="E87" s="89" t="s">
        <v>268</v>
      </c>
      <c r="F87" s="135" t="s">
        <v>53</v>
      </c>
      <c r="G87" s="106"/>
      <c r="H87" s="576"/>
      <c r="I87" s="100"/>
      <c r="J87" s="91"/>
      <c r="K87" s="573"/>
      <c r="L87" s="91"/>
      <c r="M87" s="550"/>
      <c r="N87" s="91"/>
      <c r="O87" s="91">
        <f t="shared" si="3"/>
        <v>0</v>
      </c>
      <c r="P87" s="179"/>
      <c r="Q87" s="773"/>
      <c r="R87" s="695"/>
    </row>
    <row r="88" spans="1:18" x14ac:dyDescent="0.2">
      <c r="A88" s="703"/>
      <c r="B88" s="504" t="s">
        <v>327</v>
      </c>
      <c r="C88" s="504" t="s">
        <v>83</v>
      </c>
      <c r="D88" s="504" t="s">
        <v>413</v>
      </c>
      <c r="E88" s="505" t="s">
        <v>824</v>
      </c>
      <c r="F88" s="444" t="s">
        <v>53</v>
      </c>
      <c r="G88" s="420"/>
      <c r="H88" s="576"/>
      <c r="I88" s="100">
        <v>0</v>
      </c>
      <c r="J88" s="430"/>
      <c r="K88" s="430"/>
      <c r="L88" s="430"/>
      <c r="M88" s="419"/>
      <c r="N88" s="419"/>
      <c r="O88" s="419">
        <f t="shared" si="3"/>
        <v>0</v>
      </c>
      <c r="P88" s="500"/>
      <c r="Q88" s="850"/>
      <c r="R88" s="696"/>
    </row>
    <row r="89" spans="1:18" x14ac:dyDescent="0.2">
      <c r="A89" s="706"/>
      <c r="B89" s="398"/>
      <c r="C89" s="398"/>
      <c r="D89" s="398"/>
      <c r="E89" s="315"/>
      <c r="F89" s="167"/>
      <c r="G89" s="167"/>
      <c r="H89" s="167"/>
      <c r="I89" s="167"/>
      <c r="J89" s="167"/>
      <c r="K89" s="167"/>
      <c r="L89" s="167"/>
      <c r="M89" s="167"/>
      <c r="N89" s="167"/>
      <c r="O89" s="399"/>
      <c r="P89" s="314"/>
      <c r="Q89" s="772"/>
      <c r="R89" s="693"/>
    </row>
    <row r="90" spans="1:18" x14ac:dyDescent="0.2">
      <c r="A90" s="771">
        <v>1</v>
      </c>
      <c r="B90" s="101" t="s">
        <v>184</v>
      </c>
      <c r="C90" s="101" t="s">
        <v>377</v>
      </c>
      <c r="D90" s="101" t="s">
        <v>225</v>
      </c>
      <c r="E90" s="102" t="s">
        <v>58</v>
      </c>
      <c r="F90" s="109" t="s">
        <v>55</v>
      </c>
      <c r="G90" s="106">
        <v>400</v>
      </c>
      <c r="H90" s="106"/>
      <c r="I90" s="100">
        <v>400</v>
      </c>
      <c r="J90" s="100"/>
      <c r="K90" s="100"/>
      <c r="L90" s="100"/>
      <c r="M90" s="100"/>
      <c r="N90" s="421">
        <v>400</v>
      </c>
      <c r="O90" s="91">
        <f>SUM(G90:N90)</f>
        <v>1200</v>
      </c>
      <c r="P90" s="95" t="s">
        <v>1527</v>
      </c>
      <c r="Q90" s="848"/>
      <c r="R90" s="689" t="s">
        <v>963</v>
      </c>
    </row>
    <row r="91" spans="1:18" x14ac:dyDescent="0.2">
      <c r="A91" s="771">
        <v>2</v>
      </c>
      <c r="B91" s="419" t="s">
        <v>171</v>
      </c>
      <c r="C91" s="419" t="s">
        <v>61</v>
      </c>
      <c r="D91" s="419" t="s">
        <v>212</v>
      </c>
      <c r="E91" s="428" t="s">
        <v>118</v>
      </c>
      <c r="F91" s="444" t="s">
        <v>55</v>
      </c>
      <c r="G91" s="512">
        <f>325/2</f>
        <v>162.5</v>
      </c>
      <c r="H91" s="183"/>
      <c r="I91" s="183">
        <v>325</v>
      </c>
      <c r="J91" s="183"/>
      <c r="K91" s="183"/>
      <c r="L91" s="183"/>
      <c r="M91" s="183"/>
      <c r="N91" s="781">
        <v>325</v>
      </c>
      <c r="O91" s="91">
        <f>SUM(G91:N91)</f>
        <v>812.5</v>
      </c>
      <c r="P91" s="744" t="s">
        <v>1490</v>
      </c>
      <c r="Q91" s="773"/>
      <c r="R91" s="689" t="s">
        <v>1029</v>
      </c>
    </row>
    <row r="92" spans="1:18" x14ac:dyDescent="0.2">
      <c r="A92" s="771">
        <v>3</v>
      </c>
      <c r="B92" s="501" t="s">
        <v>376</v>
      </c>
      <c r="C92" s="501" t="s">
        <v>31</v>
      </c>
      <c r="D92" s="501" t="s">
        <v>411</v>
      </c>
      <c r="E92" s="502" t="s">
        <v>17</v>
      </c>
      <c r="F92" s="503" t="s">
        <v>55</v>
      </c>
      <c r="G92" s="106"/>
      <c r="H92" s="106"/>
      <c r="I92" s="100">
        <v>100</v>
      </c>
      <c r="J92" s="573"/>
      <c r="K92" s="573"/>
      <c r="L92" s="100"/>
      <c r="M92" s="91"/>
      <c r="N92" s="781">
        <v>0</v>
      </c>
      <c r="O92" s="91">
        <f>SUM(G92:N92)</f>
        <v>100</v>
      </c>
      <c r="P92" s="744" t="s">
        <v>1490</v>
      </c>
      <c r="Q92" s="773"/>
      <c r="R92" s="689" t="s">
        <v>962</v>
      </c>
    </row>
    <row r="93" spans="1:18" x14ac:dyDescent="0.2">
      <c r="A93" s="703"/>
      <c r="B93" s="419" t="s">
        <v>131</v>
      </c>
      <c r="C93" s="419" t="s">
        <v>220</v>
      </c>
      <c r="D93" s="419" t="s">
        <v>212</v>
      </c>
      <c r="E93" s="428" t="s">
        <v>24</v>
      </c>
      <c r="F93" s="506" t="s">
        <v>55</v>
      </c>
      <c r="G93" s="420">
        <f>125/2</f>
        <v>62.5</v>
      </c>
      <c r="H93" s="576" t="s">
        <v>1406</v>
      </c>
      <c r="I93" s="430">
        <v>0</v>
      </c>
      <c r="J93" s="430"/>
      <c r="K93" s="576" t="s">
        <v>1406</v>
      </c>
      <c r="L93" s="573"/>
      <c r="M93" s="573"/>
      <c r="N93" s="419"/>
      <c r="O93" s="419">
        <f>G93+I93+N93</f>
        <v>62.5</v>
      </c>
      <c r="P93" s="511"/>
      <c r="Q93" s="854"/>
      <c r="R93" s="696"/>
    </row>
    <row r="94" spans="1:18" x14ac:dyDescent="0.2">
      <c r="A94" s="700"/>
      <c r="B94" s="101" t="s">
        <v>862</v>
      </c>
      <c r="C94" s="101" t="s">
        <v>26</v>
      </c>
      <c r="D94" s="101" t="s">
        <v>442</v>
      </c>
      <c r="E94" s="102" t="s">
        <v>248</v>
      </c>
      <c r="F94" s="135" t="s">
        <v>55</v>
      </c>
      <c r="G94" s="106"/>
      <c r="H94" s="106"/>
      <c r="I94" s="100"/>
      <c r="J94" s="573"/>
      <c r="K94" s="100"/>
      <c r="L94" s="100"/>
      <c r="M94" s="91"/>
      <c r="N94" s="91"/>
      <c r="O94" s="91">
        <f t="shared" ref="O94:O104" si="4">SUM(G94:N94)</f>
        <v>0</v>
      </c>
      <c r="P94" s="179"/>
      <c r="Q94" s="773"/>
      <c r="R94" s="689"/>
    </row>
    <row r="95" spans="1:18" x14ac:dyDescent="0.2">
      <c r="A95" s="700"/>
      <c r="B95" s="91" t="s">
        <v>646</v>
      </c>
      <c r="C95" s="91" t="s">
        <v>657</v>
      </c>
      <c r="D95" s="91" t="s">
        <v>1010</v>
      </c>
      <c r="E95" s="89" t="s">
        <v>977</v>
      </c>
      <c r="F95" s="109" t="s">
        <v>55</v>
      </c>
      <c r="G95" s="106"/>
      <c r="H95" s="91"/>
      <c r="I95" s="91">
        <v>0</v>
      </c>
      <c r="J95" s="91"/>
      <c r="K95" s="91"/>
      <c r="L95" s="91"/>
      <c r="M95" s="91"/>
      <c r="N95" s="91"/>
      <c r="O95" s="91">
        <f t="shared" si="4"/>
        <v>0</v>
      </c>
      <c r="P95" s="179"/>
      <c r="Q95" s="773"/>
      <c r="R95" s="695"/>
    </row>
    <row r="96" spans="1:18" x14ac:dyDescent="0.2">
      <c r="A96" s="700"/>
      <c r="B96" s="101" t="s">
        <v>1025</v>
      </c>
      <c r="C96" s="101" t="s">
        <v>1026</v>
      </c>
      <c r="D96" s="101" t="s">
        <v>1217</v>
      </c>
      <c r="E96" s="102" t="s">
        <v>253</v>
      </c>
      <c r="F96" s="135" t="s">
        <v>55</v>
      </c>
      <c r="G96" s="106"/>
      <c r="H96" s="576"/>
      <c r="I96" s="100"/>
      <c r="J96" s="100"/>
      <c r="K96" s="100"/>
      <c r="L96" s="100"/>
      <c r="M96" s="91"/>
      <c r="N96" s="91"/>
      <c r="O96" s="91">
        <f t="shared" si="4"/>
        <v>0</v>
      </c>
      <c r="P96" s="287"/>
      <c r="Q96" s="689"/>
      <c r="R96" s="695"/>
    </row>
    <row r="97" spans="1:18" x14ac:dyDescent="0.2">
      <c r="A97" s="700"/>
      <c r="B97" s="419" t="s">
        <v>1004</v>
      </c>
      <c r="C97" s="419" t="s">
        <v>100</v>
      </c>
      <c r="D97" s="419" t="s">
        <v>1005</v>
      </c>
      <c r="E97" s="428" t="s">
        <v>402</v>
      </c>
      <c r="F97" s="506" t="s">
        <v>55</v>
      </c>
      <c r="G97" s="420"/>
      <c r="H97" s="420"/>
      <c r="I97" s="430">
        <v>0</v>
      </c>
      <c r="J97" s="430"/>
      <c r="K97" s="573"/>
      <c r="L97" s="100"/>
      <c r="M97" s="100"/>
      <c r="N97" s="91"/>
      <c r="O97" s="91">
        <f t="shared" si="4"/>
        <v>0</v>
      </c>
      <c r="P97" s="288"/>
      <c r="Q97" s="835"/>
      <c r="R97" s="695"/>
    </row>
    <row r="98" spans="1:18" x14ac:dyDescent="0.2">
      <c r="A98" s="700"/>
      <c r="B98" s="91" t="s">
        <v>1484</v>
      </c>
      <c r="C98" s="91" t="s">
        <v>49</v>
      </c>
      <c r="D98" s="91" t="s">
        <v>215</v>
      </c>
      <c r="E98" s="89" t="s">
        <v>749</v>
      </c>
      <c r="F98" s="135" t="s">
        <v>55</v>
      </c>
      <c r="G98" s="106"/>
      <c r="H98" s="106"/>
      <c r="I98" s="100"/>
      <c r="J98" s="100"/>
      <c r="K98" s="100"/>
      <c r="L98" s="100"/>
      <c r="M98" s="573"/>
      <c r="N98" s="91"/>
      <c r="O98" s="91">
        <f t="shared" si="4"/>
        <v>0</v>
      </c>
      <c r="P98" s="288"/>
      <c r="Q98" s="835"/>
      <c r="R98" s="695"/>
    </row>
    <row r="99" spans="1:18" x14ac:dyDescent="0.2">
      <c r="A99" s="700"/>
      <c r="B99" s="101" t="s">
        <v>493</v>
      </c>
      <c r="C99" s="101" t="s">
        <v>83</v>
      </c>
      <c r="D99" s="101" t="s">
        <v>431</v>
      </c>
      <c r="E99" s="102" t="s">
        <v>1324</v>
      </c>
      <c r="F99" s="135" t="s">
        <v>55</v>
      </c>
      <c r="G99" s="106"/>
      <c r="H99" s="576"/>
      <c r="I99" s="100"/>
      <c r="J99" s="573"/>
      <c r="K99" s="100"/>
      <c r="L99" s="100"/>
      <c r="M99" s="91"/>
      <c r="N99" s="91"/>
      <c r="O99" s="91">
        <f t="shared" si="4"/>
        <v>0</v>
      </c>
      <c r="P99" s="287"/>
      <c r="Q99" s="689"/>
      <c r="R99" s="695"/>
    </row>
    <row r="100" spans="1:18" x14ac:dyDescent="0.2">
      <c r="A100" s="700"/>
      <c r="B100" s="91" t="s">
        <v>299</v>
      </c>
      <c r="C100" s="91" t="s">
        <v>21</v>
      </c>
      <c r="D100" s="91" t="s">
        <v>445</v>
      </c>
      <c r="E100" s="89" t="s">
        <v>17</v>
      </c>
      <c r="F100" s="109" t="s">
        <v>55</v>
      </c>
      <c r="G100" s="106">
        <v>0</v>
      </c>
      <c r="H100" s="106"/>
      <c r="I100" s="100"/>
      <c r="J100" s="573"/>
      <c r="K100" s="100"/>
      <c r="L100" s="100"/>
      <c r="M100" s="100"/>
      <c r="N100" s="91"/>
      <c r="O100" s="91">
        <f t="shared" si="4"/>
        <v>0</v>
      </c>
      <c r="P100" s="288"/>
      <c r="Q100" s="835"/>
      <c r="R100" s="695"/>
    </row>
    <row r="101" spans="1:18" x14ac:dyDescent="0.2">
      <c r="A101" s="700"/>
      <c r="B101" s="91" t="s">
        <v>300</v>
      </c>
      <c r="C101" s="91" t="s">
        <v>487</v>
      </c>
      <c r="D101" s="91" t="s">
        <v>442</v>
      </c>
      <c r="E101" s="89" t="s">
        <v>15</v>
      </c>
      <c r="F101" s="109" t="s">
        <v>55</v>
      </c>
      <c r="G101" s="182"/>
      <c r="H101" s="183"/>
      <c r="I101" s="183">
        <v>0</v>
      </c>
      <c r="J101" s="183"/>
      <c r="K101" s="183"/>
      <c r="L101" s="183"/>
      <c r="M101" s="183"/>
      <c r="N101" s="183"/>
      <c r="O101" s="91">
        <f t="shared" si="4"/>
        <v>0</v>
      </c>
      <c r="P101" s="293"/>
      <c r="Q101" s="690"/>
      <c r="R101" s="695"/>
    </row>
    <row r="102" spans="1:18" x14ac:dyDescent="0.2">
      <c r="A102" s="700"/>
      <c r="B102" s="504" t="s">
        <v>327</v>
      </c>
      <c r="C102" s="504" t="s">
        <v>83</v>
      </c>
      <c r="D102" s="504" t="s">
        <v>413</v>
      </c>
      <c r="E102" s="505" t="s">
        <v>824</v>
      </c>
      <c r="F102" s="444" t="s">
        <v>55</v>
      </c>
      <c r="G102" s="420"/>
      <c r="H102" s="420"/>
      <c r="I102" s="430"/>
      <c r="J102" s="573"/>
      <c r="K102" s="100"/>
      <c r="L102" s="573"/>
      <c r="M102" s="91"/>
      <c r="N102" s="91"/>
      <c r="O102" s="91">
        <f t="shared" si="4"/>
        <v>0</v>
      </c>
      <c r="P102" s="287"/>
      <c r="Q102" s="689"/>
      <c r="R102" s="695"/>
    </row>
    <row r="103" spans="1:18" x14ac:dyDescent="0.2">
      <c r="A103" s="700"/>
      <c r="B103" s="101" t="s">
        <v>1402</v>
      </c>
      <c r="C103" s="101" t="s">
        <v>60</v>
      </c>
      <c r="D103" s="101" t="s">
        <v>822</v>
      </c>
      <c r="E103" s="102" t="s">
        <v>48</v>
      </c>
      <c r="F103" s="109" t="s">
        <v>55</v>
      </c>
      <c r="G103" s="106"/>
      <c r="H103" s="106"/>
      <c r="I103" s="100"/>
      <c r="J103" s="100"/>
      <c r="K103" s="573"/>
      <c r="L103" s="100"/>
      <c r="M103" s="91"/>
      <c r="N103" s="91"/>
      <c r="O103" s="91">
        <f t="shared" si="4"/>
        <v>0</v>
      </c>
      <c r="P103" s="287"/>
      <c r="Q103" s="689"/>
      <c r="R103" s="695"/>
    </row>
    <row r="104" spans="1:18" x14ac:dyDescent="0.2">
      <c r="A104" s="700"/>
      <c r="B104" s="101" t="s">
        <v>44</v>
      </c>
      <c r="C104" s="101" t="s">
        <v>889</v>
      </c>
      <c r="D104" s="101" t="s">
        <v>1404</v>
      </c>
      <c r="E104" s="102" t="s">
        <v>43</v>
      </c>
      <c r="F104" s="135" t="s">
        <v>55</v>
      </c>
      <c r="G104" s="106"/>
      <c r="H104" s="106"/>
      <c r="I104" s="100"/>
      <c r="J104" s="100"/>
      <c r="K104" s="573"/>
      <c r="L104" s="100"/>
      <c r="M104" s="91"/>
      <c r="N104" s="91"/>
      <c r="O104" s="91">
        <f t="shared" si="4"/>
        <v>0</v>
      </c>
      <c r="P104" s="179"/>
      <c r="Q104" s="773"/>
      <c r="R104" s="689"/>
    </row>
    <row r="105" spans="1:18" x14ac:dyDescent="0.2">
      <c r="A105" s="706"/>
      <c r="B105" s="398"/>
      <c r="C105" s="398"/>
      <c r="D105" s="398"/>
      <c r="E105" s="399"/>
      <c r="F105" s="167"/>
      <c r="G105" s="167"/>
      <c r="H105" s="167"/>
      <c r="I105" s="167"/>
      <c r="J105" s="167"/>
      <c r="K105" s="167"/>
      <c r="L105" s="167"/>
      <c r="M105" s="167"/>
      <c r="N105" s="167"/>
      <c r="O105" s="399"/>
      <c r="P105" s="314"/>
      <c r="Q105" s="772"/>
      <c r="R105" s="693"/>
    </row>
    <row r="106" spans="1:18" x14ac:dyDescent="0.2">
      <c r="A106" s="771">
        <v>1</v>
      </c>
      <c r="B106" s="91" t="s">
        <v>135</v>
      </c>
      <c r="C106" s="91" t="s">
        <v>57</v>
      </c>
      <c r="D106" s="91" t="s">
        <v>225</v>
      </c>
      <c r="E106" s="89" t="s">
        <v>269</v>
      </c>
      <c r="F106" s="109" t="s">
        <v>136</v>
      </c>
      <c r="G106" s="106">
        <v>325</v>
      </c>
      <c r="H106" s="91"/>
      <c r="I106" s="91">
        <v>0</v>
      </c>
      <c r="J106" s="91"/>
      <c r="K106" s="91"/>
      <c r="L106" s="91"/>
      <c r="M106" s="91"/>
      <c r="N106" s="91">
        <v>400</v>
      </c>
      <c r="O106" s="91">
        <f>SUM(G106:N106)</f>
        <v>725</v>
      </c>
      <c r="P106" s="744" t="s">
        <v>1490</v>
      </c>
      <c r="Q106" s="851" t="s">
        <v>1551</v>
      </c>
      <c r="R106" s="686" t="s">
        <v>1031</v>
      </c>
    </row>
    <row r="107" spans="1:18" x14ac:dyDescent="0.2">
      <c r="A107" s="771">
        <v>2</v>
      </c>
      <c r="B107" s="91" t="s">
        <v>281</v>
      </c>
      <c r="C107" s="91" t="s">
        <v>282</v>
      </c>
      <c r="D107" s="91" t="s">
        <v>428</v>
      </c>
      <c r="E107" s="89" t="s">
        <v>24</v>
      </c>
      <c r="F107" s="109" t="s">
        <v>136</v>
      </c>
      <c r="G107" s="106"/>
      <c r="H107" s="106"/>
      <c r="I107" s="91">
        <v>250</v>
      </c>
      <c r="J107" s="91"/>
      <c r="K107" s="91"/>
      <c r="L107" s="91"/>
      <c r="M107" s="91"/>
      <c r="N107" s="91">
        <v>0</v>
      </c>
      <c r="O107" s="91">
        <f>SUM(G107:N107)</f>
        <v>250</v>
      </c>
      <c r="P107" s="744" t="s">
        <v>1490</v>
      </c>
      <c r="Q107" s="773"/>
      <c r="R107" s="686" t="s">
        <v>962</v>
      </c>
    </row>
    <row r="108" spans="1:18" x14ac:dyDescent="0.2">
      <c r="A108" s="700"/>
      <c r="B108" s="91" t="s">
        <v>493</v>
      </c>
      <c r="C108" s="91" t="s">
        <v>83</v>
      </c>
      <c r="D108" s="91" t="s">
        <v>431</v>
      </c>
      <c r="E108" s="89" t="s">
        <v>322</v>
      </c>
      <c r="F108" s="109" t="s">
        <v>136</v>
      </c>
      <c r="G108" s="106"/>
      <c r="H108" s="106"/>
      <c r="I108" s="100">
        <v>0</v>
      </c>
      <c r="J108" s="100"/>
      <c r="K108" s="100"/>
      <c r="L108" s="100"/>
      <c r="M108" s="91"/>
      <c r="N108" s="91"/>
      <c r="O108" s="91">
        <f>SUM(G108:N108)</f>
        <v>0</v>
      </c>
      <c r="P108" s="179"/>
      <c r="Q108" s="773"/>
      <c r="R108" s="695"/>
    </row>
    <row r="109" spans="1:18" x14ac:dyDescent="0.2">
      <c r="A109" s="706"/>
      <c r="B109" s="398"/>
      <c r="C109" s="398"/>
      <c r="D109" s="398"/>
      <c r="E109" s="399"/>
      <c r="F109" s="167"/>
      <c r="G109" s="167"/>
      <c r="H109" s="167"/>
      <c r="I109" s="167"/>
      <c r="J109" s="167"/>
      <c r="K109" s="167"/>
      <c r="L109" s="167"/>
      <c r="M109" s="167"/>
      <c r="N109" s="167"/>
      <c r="O109" s="399"/>
      <c r="P109" s="314"/>
      <c r="Q109" s="772"/>
      <c r="R109" s="693"/>
    </row>
    <row r="110" spans="1:18" x14ac:dyDescent="0.2">
      <c r="A110" s="771">
        <v>1</v>
      </c>
      <c r="B110" s="91" t="s">
        <v>257</v>
      </c>
      <c r="C110" s="91" t="s">
        <v>258</v>
      </c>
      <c r="D110" s="91" t="s">
        <v>436</v>
      </c>
      <c r="E110" s="89" t="s">
        <v>58</v>
      </c>
      <c r="F110" s="109" t="s">
        <v>139</v>
      </c>
      <c r="G110" s="106">
        <v>0</v>
      </c>
      <c r="H110" s="576"/>
      <c r="I110" s="100">
        <v>325</v>
      </c>
      <c r="J110" s="100"/>
      <c r="K110" s="100"/>
      <c r="L110" s="100"/>
      <c r="M110" s="100"/>
      <c r="N110" s="421">
        <v>0</v>
      </c>
      <c r="O110" s="91">
        <f t="shared" ref="O110:O113" si="5">SUM(G110:N110)</f>
        <v>325</v>
      </c>
      <c r="P110" s="744" t="s">
        <v>1490</v>
      </c>
      <c r="Q110" s="773"/>
      <c r="R110" s="686" t="s">
        <v>965</v>
      </c>
    </row>
    <row r="111" spans="1:18" x14ac:dyDescent="0.2">
      <c r="A111" s="700"/>
      <c r="B111" s="91" t="s">
        <v>956</v>
      </c>
      <c r="C111" s="91" t="s">
        <v>957</v>
      </c>
      <c r="D111" s="91" t="s">
        <v>618</v>
      </c>
      <c r="E111" s="89" t="s">
        <v>874</v>
      </c>
      <c r="F111" s="109" t="s">
        <v>139</v>
      </c>
      <c r="G111" s="106"/>
      <c r="H111" s="576"/>
      <c r="I111" s="100"/>
      <c r="J111" s="100"/>
      <c r="K111" s="100"/>
      <c r="L111" s="100"/>
      <c r="M111" s="100"/>
      <c r="N111" s="91"/>
      <c r="O111" s="91">
        <f t="shared" si="5"/>
        <v>0</v>
      </c>
      <c r="P111" s="382"/>
      <c r="Q111" s="852"/>
      <c r="R111" s="695"/>
    </row>
    <row r="112" spans="1:18" x14ac:dyDescent="0.2">
      <c r="A112" s="700"/>
      <c r="B112" s="91" t="s">
        <v>958</v>
      </c>
      <c r="C112" s="91" t="s">
        <v>959</v>
      </c>
      <c r="D112" s="91" t="s">
        <v>429</v>
      </c>
      <c r="E112" s="89" t="s">
        <v>278</v>
      </c>
      <c r="F112" s="109" t="s">
        <v>139</v>
      </c>
      <c r="G112" s="106"/>
      <c r="H112" s="576"/>
      <c r="I112" s="100"/>
      <c r="J112" s="100"/>
      <c r="K112" s="100"/>
      <c r="L112" s="100"/>
      <c r="M112" s="100"/>
      <c r="N112" s="91"/>
      <c r="O112" s="91">
        <f t="shared" si="5"/>
        <v>0</v>
      </c>
      <c r="P112" s="382"/>
      <c r="Q112" s="852"/>
      <c r="R112" s="695"/>
    </row>
    <row r="113" spans="1:18" x14ac:dyDescent="0.2">
      <c r="A113" s="700"/>
      <c r="B113" s="91" t="s">
        <v>995</v>
      </c>
      <c r="C113" s="91" t="s">
        <v>26</v>
      </c>
      <c r="D113" s="91" t="s">
        <v>996</v>
      </c>
      <c r="E113" s="89" t="s">
        <v>68</v>
      </c>
      <c r="F113" s="109" t="s">
        <v>139</v>
      </c>
      <c r="G113" s="106"/>
      <c r="H113" s="106"/>
      <c r="I113" s="100">
        <v>0</v>
      </c>
      <c r="J113" s="573"/>
      <c r="K113" s="100"/>
      <c r="L113" s="100"/>
      <c r="M113" s="100"/>
      <c r="N113" s="91"/>
      <c r="O113" s="91">
        <f t="shared" si="5"/>
        <v>0</v>
      </c>
      <c r="P113" s="382"/>
      <c r="Q113" s="852"/>
      <c r="R113" s="695"/>
    </row>
    <row r="114" spans="1:18" x14ac:dyDescent="0.2">
      <c r="A114" s="706"/>
      <c r="B114" s="398"/>
      <c r="C114" s="398"/>
      <c r="D114" s="398"/>
      <c r="E114" s="399"/>
      <c r="F114" s="167"/>
      <c r="G114" s="167"/>
      <c r="H114" s="167"/>
      <c r="I114" s="167"/>
      <c r="J114" s="167"/>
      <c r="K114" s="167"/>
      <c r="L114" s="167"/>
      <c r="M114" s="167"/>
      <c r="N114" s="167"/>
      <c r="O114" s="398"/>
      <c r="P114" s="412"/>
      <c r="Q114" s="858"/>
      <c r="R114" s="693"/>
    </row>
    <row r="115" spans="1:18" x14ac:dyDescent="0.2">
      <c r="A115" s="771">
        <v>1</v>
      </c>
      <c r="B115" s="91" t="s">
        <v>32</v>
      </c>
      <c r="C115" s="91" t="s">
        <v>63</v>
      </c>
      <c r="D115" s="91" t="s">
        <v>435</v>
      </c>
      <c r="E115" s="89" t="s">
        <v>99</v>
      </c>
      <c r="F115" s="109" t="s">
        <v>234</v>
      </c>
      <c r="G115" s="106">
        <v>400</v>
      </c>
      <c r="H115" s="106"/>
      <c r="I115" s="100">
        <v>400</v>
      </c>
      <c r="J115" s="100"/>
      <c r="K115" s="100"/>
      <c r="L115" s="100"/>
      <c r="M115" s="100"/>
      <c r="N115" s="91"/>
      <c r="O115" s="91">
        <f t="shared" ref="O115:O116" si="6">SUM(G115:N115)</f>
        <v>800</v>
      </c>
      <c r="P115" s="95" t="s">
        <v>1527</v>
      </c>
      <c r="Q115" s="848"/>
      <c r="R115" s="694" t="s">
        <v>288</v>
      </c>
    </row>
    <row r="116" spans="1:18" x14ac:dyDescent="0.2">
      <c r="A116" s="700"/>
      <c r="B116" s="509" t="s">
        <v>993</v>
      </c>
      <c r="C116" s="509" t="s">
        <v>994</v>
      </c>
      <c r="D116" s="509" t="s">
        <v>416</v>
      </c>
      <c r="E116" s="477" t="s">
        <v>977</v>
      </c>
      <c r="F116" s="109" t="s">
        <v>234</v>
      </c>
      <c r="G116" s="183"/>
      <c r="H116" s="183"/>
      <c r="I116" s="183">
        <v>0</v>
      </c>
      <c r="J116" s="183"/>
      <c r="K116" s="183"/>
      <c r="L116" s="183"/>
      <c r="M116" s="183"/>
      <c r="N116" s="183"/>
      <c r="O116" s="91">
        <f t="shared" si="6"/>
        <v>0</v>
      </c>
      <c r="P116" s="510"/>
      <c r="Q116" s="859"/>
      <c r="R116" s="697"/>
    </row>
    <row r="117" spans="1:18" x14ac:dyDescent="0.2">
      <c r="A117" s="702"/>
      <c r="B117" s="47"/>
      <c r="C117" s="47"/>
      <c r="D117" s="47"/>
      <c r="E117" s="32"/>
      <c r="G117" s="34"/>
      <c r="H117" s="34"/>
      <c r="I117" s="34"/>
      <c r="J117" s="34"/>
      <c r="K117" s="34"/>
      <c r="L117" s="34"/>
      <c r="M117" s="34"/>
      <c r="N117" s="34"/>
    </row>
    <row r="118" spans="1:18" x14ac:dyDescent="0.2">
      <c r="A118" s="702"/>
      <c r="B118" s="47"/>
      <c r="C118" s="47"/>
      <c r="D118" s="47"/>
      <c r="E118" s="32"/>
      <c r="G118" s="34"/>
      <c r="H118" s="34"/>
      <c r="I118" s="34"/>
      <c r="J118" s="34"/>
      <c r="K118" s="34"/>
      <c r="L118" s="34"/>
      <c r="M118" s="34"/>
      <c r="N118" s="34"/>
    </row>
    <row r="119" spans="1:18" x14ac:dyDescent="0.2">
      <c r="A119" s="702"/>
      <c r="B119" s="47"/>
      <c r="C119" s="47"/>
      <c r="D119" s="47"/>
      <c r="E119" s="32"/>
      <c r="G119" s="34"/>
      <c r="H119" s="34"/>
      <c r="I119" s="34"/>
      <c r="J119" s="34"/>
      <c r="K119" s="34"/>
      <c r="L119" s="34"/>
      <c r="M119" s="34"/>
      <c r="N119" s="34"/>
    </row>
    <row r="120" spans="1:18" x14ac:dyDescent="0.2">
      <c r="A120" s="702"/>
      <c r="B120" s="47"/>
      <c r="C120" s="47"/>
      <c r="D120" s="47"/>
      <c r="E120" s="32"/>
      <c r="G120" s="34"/>
      <c r="H120" s="34"/>
      <c r="I120" s="34"/>
      <c r="J120" s="34"/>
      <c r="K120" s="34"/>
      <c r="L120" s="34"/>
      <c r="M120" s="34"/>
      <c r="N120" s="34"/>
    </row>
    <row r="121" spans="1:18" x14ac:dyDescent="0.2">
      <c r="A121" s="702"/>
      <c r="B121" s="47"/>
      <c r="C121" s="47"/>
      <c r="D121" s="47"/>
      <c r="E121" s="32"/>
      <c r="G121" s="34"/>
      <c r="H121" s="34"/>
      <c r="I121" s="34"/>
      <c r="J121" s="34"/>
      <c r="K121" s="34"/>
      <c r="L121" s="34"/>
      <c r="M121" s="34"/>
      <c r="N121" s="34"/>
    </row>
    <row r="122" spans="1:18" x14ac:dyDescent="0.2">
      <c r="A122" s="702"/>
      <c r="B122" s="47"/>
      <c r="C122" s="47"/>
      <c r="D122" s="47"/>
      <c r="E122" s="32"/>
      <c r="G122" s="34"/>
      <c r="H122" s="34"/>
      <c r="I122" s="34"/>
      <c r="J122" s="34"/>
      <c r="K122" s="34"/>
      <c r="L122" s="34"/>
      <c r="M122" s="34"/>
      <c r="N122" s="34"/>
    </row>
    <row r="123" spans="1:18" x14ac:dyDescent="0.2">
      <c r="A123" s="702"/>
      <c r="B123" s="47"/>
      <c r="C123" s="47"/>
      <c r="D123" s="47"/>
      <c r="E123" s="32"/>
      <c r="G123" s="34"/>
      <c r="H123" s="34"/>
      <c r="I123" s="34"/>
      <c r="J123" s="34"/>
      <c r="K123" s="34"/>
      <c r="L123" s="34"/>
      <c r="M123" s="34"/>
      <c r="N123" s="34"/>
    </row>
    <row r="124" spans="1:18" x14ac:dyDescent="0.2">
      <c r="A124" s="702"/>
      <c r="B124" s="47"/>
      <c r="C124" s="47"/>
      <c r="D124" s="47"/>
      <c r="E124" s="32"/>
      <c r="G124" s="34"/>
      <c r="H124" s="34"/>
      <c r="I124" s="34"/>
      <c r="J124" s="34"/>
      <c r="K124" s="34"/>
      <c r="L124" s="34"/>
      <c r="M124" s="34"/>
      <c r="N124" s="34"/>
    </row>
    <row r="125" spans="1:18" x14ac:dyDescent="0.2">
      <c r="A125" s="702"/>
      <c r="B125" s="47"/>
      <c r="C125" s="47"/>
      <c r="D125" s="47"/>
      <c r="E125" s="32"/>
      <c r="G125" s="34"/>
      <c r="H125" s="34"/>
      <c r="I125" s="34"/>
      <c r="J125" s="34"/>
      <c r="K125" s="34"/>
      <c r="L125" s="34"/>
      <c r="M125" s="34"/>
      <c r="N125" s="34"/>
    </row>
    <row r="126" spans="1:18" x14ac:dyDescent="0.2">
      <c r="A126" s="702"/>
      <c r="B126" s="47"/>
      <c r="C126" s="47"/>
      <c r="D126" s="47"/>
      <c r="E126" s="32"/>
      <c r="G126" s="34"/>
      <c r="H126" s="34"/>
      <c r="I126" s="34"/>
      <c r="J126" s="34"/>
      <c r="K126" s="34"/>
      <c r="L126" s="34"/>
      <c r="M126" s="34"/>
      <c r="N126" s="34"/>
    </row>
    <row r="127" spans="1:18" x14ac:dyDescent="0.2">
      <c r="A127" s="702"/>
      <c r="B127" s="47"/>
      <c r="C127" s="47"/>
      <c r="D127" s="47"/>
      <c r="E127" s="32"/>
      <c r="G127" s="34"/>
      <c r="H127" s="34"/>
      <c r="I127" s="34"/>
      <c r="J127" s="34"/>
      <c r="K127" s="34"/>
      <c r="L127" s="34"/>
      <c r="M127" s="34"/>
      <c r="N127" s="34"/>
    </row>
    <row r="128" spans="1:18" x14ac:dyDescent="0.2">
      <c r="A128" s="702"/>
      <c r="B128" s="47"/>
      <c r="C128" s="47"/>
      <c r="D128" s="47"/>
      <c r="E128" s="32"/>
      <c r="G128" s="34"/>
      <c r="H128" s="34"/>
      <c r="I128" s="34"/>
      <c r="J128" s="34"/>
      <c r="K128" s="34"/>
      <c r="L128" s="34"/>
      <c r="M128" s="34"/>
      <c r="N128" s="34"/>
    </row>
    <row r="129" spans="1:14" x14ac:dyDescent="0.2">
      <c r="A129" s="702"/>
      <c r="B129" s="47"/>
      <c r="C129" s="47"/>
      <c r="D129" s="47"/>
      <c r="E129" s="32"/>
      <c r="G129" s="34"/>
      <c r="H129" s="34"/>
      <c r="I129" s="34"/>
      <c r="J129" s="34"/>
      <c r="K129" s="34"/>
      <c r="L129" s="34"/>
      <c r="M129" s="34"/>
      <c r="N129" s="34"/>
    </row>
    <row r="130" spans="1:14" x14ac:dyDescent="0.2">
      <c r="A130" s="702"/>
      <c r="B130" s="47"/>
      <c r="C130" s="47"/>
      <c r="D130" s="47"/>
      <c r="E130" s="32"/>
      <c r="G130" s="34"/>
      <c r="H130" s="34"/>
      <c r="I130" s="34"/>
      <c r="J130" s="34"/>
      <c r="K130" s="34"/>
      <c r="L130" s="34"/>
      <c r="M130" s="34"/>
      <c r="N130" s="34"/>
    </row>
    <row r="131" spans="1:14" x14ac:dyDescent="0.2">
      <c r="A131" s="702"/>
      <c r="B131" s="47"/>
      <c r="C131" s="47"/>
      <c r="D131" s="47"/>
      <c r="E131" s="32"/>
      <c r="G131" s="34"/>
      <c r="H131" s="34"/>
      <c r="I131" s="34"/>
      <c r="J131" s="34"/>
      <c r="K131" s="34"/>
      <c r="L131" s="34"/>
      <c r="M131" s="34"/>
      <c r="N131" s="34"/>
    </row>
    <row r="132" spans="1:14" x14ac:dyDescent="0.2">
      <c r="A132" s="702"/>
      <c r="B132" s="47"/>
      <c r="C132" s="47"/>
      <c r="D132" s="47"/>
      <c r="E132" s="32"/>
      <c r="G132" s="34"/>
      <c r="H132" s="34"/>
      <c r="I132" s="34"/>
      <c r="J132" s="34"/>
      <c r="K132" s="34"/>
      <c r="L132" s="34"/>
      <c r="M132" s="34"/>
      <c r="N132" s="34"/>
    </row>
    <row r="133" spans="1:14" x14ac:dyDescent="0.2">
      <c r="A133" s="702"/>
      <c r="B133" s="47"/>
      <c r="C133" s="47"/>
      <c r="D133" s="47"/>
      <c r="E133" s="32"/>
      <c r="G133" s="34"/>
      <c r="H133" s="34"/>
      <c r="I133" s="34"/>
      <c r="J133" s="34"/>
      <c r="K133" s="34"/>
      <c r="L133" s="34"/>
      <c r="M133" s="34"/>
      <c r="N133" s="34"/>
    </row>
    <row r="134" spans="1:14" x14ac:dyDescent="0.2">
      <c r="A134" s="702"/>
      <c r="B134" s="47"/>
      <c r="C134" s="47"/>
      <c r="D134" s="47"/>
      <c r="E134" s="32"/>
      <c r="G134" s="34"/>
      <c r="H134" s="34"/>
      <c r="I134" s="34"/>
      <c r="J134" s="34"/>
      <c r="K134" s="34"/>
      <c r="L134" s="34"/>
      <c r="M134" s="34"/>
      <c r="N134" s="34"/>
    </row>
    <row r="135" spans="1:14" x14ac:dyDescent="0.2">
      <c r="A135" s="702"/>
      <c r="B135" s="47"/>
      <c r="C135" s="47"/>
      <c r="D135" s="47"/>
      <c r="E135" s="32"/>
      <c r="G135" s="34"/>
      <c r="H135" s="34"/>
      <c r="I135" s="34"/>
      <c r="J135" s="34"/>
      <c r="K135" s="34"/>
      <c r="L135" s="34"/>
      <c r="M135" s="34"/>
      <c r="N135" s="34"/>
    </row>
    <row r="136" spans="1:14" x14ac:dyDescent="0.2">
      <c r="A136" s="702"/>
      <c r="B136" s="47"/>
      <c r="C136" s="47"/>
      <c r="D136" s="47"/>
      <c r="E136" s="32"/>
      <c r="G136" s="34"/>
      <c r="H136" s="34"/>
      <c r="I136" s="34"/>
      <c r="J136" s="34"/>
      <c r="K136" s="34"/>
      <c r="L136" s="34"/>
      <c r="M136" s="34"/>
      <c r="N136" s="34"/>
    </row>
    <row r="137" spans="1:14" x14ac:dyDescent="0.2">
      <c r="A137" s="702"/>
      <c r="B137" s="47"/>
      <c r="C137" s="47"/>
      <c r="D137" s="47"/>
      <c r="E137" s="32"/>
      <c r="G137" s="34"/>
      <c r="H137" s="34"/>
      <c r="I137" s="34"/>
      <c r="J137" s="34"/>
      <c r="K137" s="34"/>
      <c r="L137" s="34"/>
      <c r="M137" s="34"/>
      <c r="N137" s="34"/>
    </row>
    <row r="138" spans="1:14" x14ac:dyDescent="0.2">
      <c r="A138" s="702"/>
      <c r="B138" s="47"/>
      <c r="C138" s="47"/>
      <c r="D138" s="47"/>
      <c r="E138" s="32"/>
      <c r="G138" s="34"/>
      <c r="H138" s="34"/>
      <c r="I138" s="34"/>
      <c r="J138" s="34"/>
      <c r="K138" s="34"/>
      <c r="L138" s="34"/>
      <c r="M138" s="34"/>
      <c r="N138" s="34"/>
    </row>
    <row r="139" spans="1:14" x14ac:dyDescent="0.2">
      <c r="A139" s="702"/>
      <c r="B139" s="47"/>
      <c r="C139" s="47"/>
      <c r="D139" s="47"/>
      <c r="E139" s="32"/>
      <c r="G139" s="34"/>
      <c r="H139" s="34"/>
      <c r="I139" s="34"/>
      <c r="J139" s="34"/>
      <c r="K139" s="34"/>
      <c r="L139" s="34"/>
      <c r="M139" s="34"/>
      <c r="N139" s="34"/>
    </row>
    <row r="140" spans="1:14" x14ac:dyDescent="0.2">
      <c r="A140" s="702"/>
      <c r="B140" s="47"/>
      <c r="C140" s="47"/>
      <c r="D140" s="47"/>
      <c r="E140" s="32"/>
      <c r="G140" s="34"/>
      <c r="H140" s="34"/>
      <c r="I140" s="34"/>
      <c r="J140" s="34"/>
      <c r="K140" s="34"/>
      <c r="L140" s="34"/>
      <c r="M140" s="34"/>
      <c r="N140" s="34"/>
    </row>
    <row r="141" spans="1:14" x14ac:dyDescent="0.2">
      <c r="A141" s="702"/>
      <c r="B141" s="47"/>
      <c r="C141" s="47"/>
      <c r="D141" s="47"/>
      <c r="E141" s="32"/>
      <c r="G141" s="34"/>
      <c r="H141" s="34"/>
      <c r="I141" s="34"/>
      <c r="J141" s="34"/>
      <c r="K141" s="34"/>
      <c r="L141" s="34"/>
      <c r="M141" s="34"/>
      <c r="N141" s="34"/>
    </row>
    <row r="142" spans="1:14" x14ac:dyDescent="0.2">
      <c r="A142" s="702"/>
      <c r="B142" s="47"/>
      <c r="C142" s="47"/>
      <c r="D142" s="47"/>
      <c r="E142" s="32"/>
      <c r="G142" s="34"/>
      <c r="H142" s="34"/>
      <c r="I142" s="34"/>
      <c r="J142" s="34"/>
      <c r="K142" s="34"/>
      <c r="L142" s="34"/>
      <c r="M142" s="34"/>
      <c r="N142" s="34"/>
    </row>
    <row r="143" spans="1:14" x14ac:dyDescent="0.2">
      <c r="A143" s="702"/>
      <c r="B143" s="47"/>
      <c r="C143" s="47"/>
      <c r="D143" s="47"/>
      <c r="E143" s="32"/>
      <c r="G143" s="34"/>
      <c r="H143" s="34"/>
      <c r="I143" s="34"/>
      <c r="J143" s="34"/>
      <c r="K143" s="34"/>
      <c r="L143" s="34"/>
      <c r="M143" s="34"/>
      <c r="N143" s="34"/>
    </row>
    <row r="144" spans="1:14" x14ac:dyDescent="0.2">
      <c r="A144" s="702"/>
      <c r="B144" s="47"/>
      <c r="C144" s="47"/>
      <c r="D144" s="47"/>
      <c r="E144" s="32"/>
      <c r="G144" s="34"/>
      <c r="H144" s="34"/>
      <c r="I144" s="34"/>
      <c r="J144" s="34"/>
      <c r="K144" s="34"/>
      <c r="L144" s="34"/>
      <c r="M144" s="34"/>
      <c r="N144" s="34"/>
    </row>
    <row r="145" spans="1:14" x14ac:dyDescent="0.2">
      <c r="A145" s="702"/>
      <c r="B145" s="47"/>
      <c r="C145" s="47"/>
      <c r="D145" s="47"/>
      <c r="E145" s="32"/>
      <c r="G145" s="34"/>
      <c r="H145" s="34"/>
      <c r="I145" s="34"/>
      <c r="J145" s="34"/>
      <c r="K145" s="34"/>
      <c r="L145" s="34"/>
      <c r="M145" s="34"/>
      <c r="N145" s="34"/>
    </row>
    <row r="146" spans="1:14" x14ac:dyDescent="0.2">
      <c r="A146" s="702"/>
      <c r="B146" s="47"/>
      <c r="C146" s="47"/>
      <c r="D146" s="47"/>
      <c r="E146" s="32"/>
      <c r="G146" s="34"/>
      <c r="H146" s="34"/>
      <c r="I146" s="34"/>
      <c r="J146" s="34"/>
      <c r="K146" s="34"/>
      <c r="L146" s="34"/>
      <c r="M146" s="34"/>
      <c r="N146" s="34"/>
    </row>
    <row r="147" spans="1:14" x14ac:dyDescent="0.2">
      <c r="A147" s="702"/>
      <c r="B147" s="47"/>
      <c r="C147" s="47"/>
      <c r="D147" s="47"/>
      <c r="E147" s="32"/>
      <c r="G147" s="34"/>
      <c r="H147" s="34"/>
      <c r="I147" s="34"/>
      <c r="J147" s="34"/>
      <c r="K147" s="34"/>
      <c r="L147" s="34"/>
      <c r="M147" s="34"/>
      <c r="N147" s="34"/>
    </row>
    <row r="148" spans="1:14" x14ac:dyDescent="0.2">
      <c r="A148" s="702"/>
      <c r="B148" s="47"/>
      <c r="C148" s="47"/>
      <c r="D148" s="47"/>
      <c r="E148" s="32"/>
      <c r="G148" s="34"/>
      <c r="H148" s="34"/>
      <c r="I148" s="34"/>
      <c r="J148" s="34"/>
      <c r="K148" s="34"/>
      <c r="L148" s="34"/>
      <c r="M148" s="34"/>
      <c r="N148" s="34"/>
    </row>
    <row r="149" spans="1:14" x14ac:dyDescent="0.2">
      <c r="A149" s="702"/>
      <c r="B149" s="47"/>
      <c r="C149" s="47"/>
      <c r="D149" s="47"/>
      <c r="E149" s="32"/>
      <c r="G149" s="34"/>
      <c r="H149" s="34"/>
      <c r="I149" s="34"/>
      <c r="J149" s="34"/>
      <c r="K149" s="34"/>
      <c r="L149" s="34"/>
      <c r="M149" s="34"/>
      <c r="N149" s="34"/>
    </row>
    <row r="150" spans="1:14" x14ac:dyDescent="0.2">
      <c r="A150" s="702"/>
      <c r="B150" s="47"/>
      <c r="C150" s="47"/>
      <c r="D150" s="47"/>
      <c r="E150" s="32"/>
      <c r="G150" s="34"/>
      <c r="H150" s="34"/>
      <c r="I150" s="34"/>
      <c r="J150" s="34"/>
      <c r="K150" s="34"/>
      <c r="L150" s="34"/>
      <c r="M150" s="34"/>
      <c r="N150" s="34"/>
    </row>
    <row r="151" spans="1:14" x14ac:dyDescent="0.2">
      <c r="A151" s="702"/>
      <c r="B151" s="47"/>
      <c r="C151" s="47"/>
      <c r="D151" s="47"/>
      <c r="E151" s="32"/>
      <c r="G151" s="34"/>
      <c r="H151" s="34"/>
      <c r="I151" s="34"/>
      <c r="J151" s="34"/>
      <c r="K151" s="34"/>
      <c r="L151" s="34"/>
      <c r="M151" s="34"/>
      <c r="N151" s="34"/>
    </row>
    <row r="152" spans="1:14" x14ac:dyDescent="0.2">
      <c r="A152" s="702"/>
      <c r="B152" s="47"/>
      <c r="C152" s="47"/>
      <c r="D152" s="47"/>
      <c r="E152" s="32"/>
      <c r="G152" s="34"/>
      <c r="H152" s="34"/>
      <c r="I152" s="34"/>
      <c r="J152" s="34"/>
      <c r="K152" s="34"/>
      <c r="L152" s="34"/>
      <c r="M152" s="34"/>
      <c r="N152" s="34"/>
    </row>
    <row r="153" spans="1:14" x14ac:dyDescent="0.2">
      <c r="A153" s="702"/>
      <c r="B153" s="47"/>
      <c r="C153" s="47"/>
      <c r="D153" s="47"/>
      <c r="E153" s="32"/>
      <c r="G153" s="34"/>
      <c r="H153" s="34"/>
      <c r="I153" s="34"/>
      <c r="J153" s="34"/>
      <c r="K153" s="34"/>
      <c r="L153" s="34"/>
      <c r="M153" s="34"/>
      <c r="N153" s="34"/>
    </row>
    <row r="154" spans="1:14" x14ac:dyDescent="0.2">
      <c r="A154" s="702"/>
      <c r="B154" s="47"/>
      <c r="C154" s="47"/>
      <c r="D154" s="47"/>
      <c r="E154" s="32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">
      <c r="A155" s="702"/>
      <c r="B155" s="47"/>
      <c r="C155" s="47"/>
      <c r="D155" s="47"/>
      <c r="E155" s="32"/>
      <c r="G155" s="34"/>
      <c r="H155" s="34"/>
      <c r="I155" s="34"/>
      <c r="J155" s="34"/>
      <c r="K155" s="34"/>
      <c r="L155" s="34"/>
      <c r="M155" s="34"/>
      <c r="N155" s="34"/>
    </row>
    <row r="156" spans="1:14" x14ac:dyDescent="0.2">
      <c r="A156" s="702"/>
      <c r="B156" s="47"/>
      <c r="C156" s="47"/>
      <c r="D156" s="47"/>
      <c r="E156" s="32"/>
      <c r="G156" s="34"/>
      <c r="H156" s="34"/>
      <c r="I156" s="34"/>
      <c r="J156" s="34"/>
      <c r="K156" s="34"/>
      <c r="L156" s="34"/>
      <c r="M156" s="34"/>
      <c r="N156" s="34"/>
    </row>
    <row r="157" spans="1:14" x14ac:dyDescent="0.2">
      <c r="A157" s="702"/>
      <c r="B157" s="47"/>
      <c r="C157" s="47"/>
      <c r="D157" s="47"/>
      <c r="E157" s="32"/>
      <c r="G157" s="34"/>
      <c r="H157" s="34"/>
      <c r="I157" s="34"/>
      <c r="J157" s="34"/>
      <c r="K157" s="34"/>
      <c r="L157" s="34"/>
      <c r="M157" s="34"/>
      <c r="N157" s="34"/>
    </row>
    <row r="158" spans="1:14" x14ac:dyDescent="0.2">
      <c r="A158" s="702"/>
      <c r="B158" s="47"/>
      <c r="C158" s="47"/>
      <c r="D158" s="47"/>
      <c r="E158" s="32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">
      <c r="A159" s="702"/>
      <c r="B159" s="47"/>
      <c r="C159" s="47"/>
      <c r="D159" s="47"/>
      <c r="E159" s="32"/>
      <c r="G159" s="34"/>
      <c r="H159" s="34"/>
      <c r="I159" s="34"/>
      <c r="J159" s="34"/>
      <c r="K159" s="34"/>
      <c r="L159" s="34"/>
      <c r="M159" s="34"/>
      <c r="N159" s="34"/>
    </row>
    <row r="160" spans="1:14" x14ac:dyDescent="0.2">
      <c r="A160" s="702"/>
      <c r="B160" s="47"/>
      <c r="C160" s="47"/>
      <c r="D160" s="47"/>
      <c r="E160" s="32"/>
      <c r="G160" s="34"/>
      <c r="H160" s="34"/>
      <c r="I160" s="34"/>
      <c r="J160" s="34"/>
      <c r="K160" s="34"/>
      <c r="L160" s="34"/>
      <c r="M160" s="34"/>
      <c r="N160" s="34"/>
    </row>
    <row r="161" spans="1:14" x14ac:dyDescent="0.2">
      <c r="A161" s="702"/>
      <c r="B161" s="47"/>
      <c r="C161" s="47"/>
      <c r="D161" s="47"/>
      <c r="E161" s="32"/>
      <c r="G161" s="34"/>
      <c r="H161" s="34"/>
      <c r="I161" s="34"/>
      <c r="J161" s="34"/>
      <c r="K161" s="34"/>
      <c r="L161" s="34"/>
      <c r="M161" s="34"/>
      <c r="N161" s="34"/>
    </row>
    <row r="162" spans="1:14" x14ac:dyDescent="0.2">
      <c r="A162" s="702"/>
      <c r="B162" s="47"/>
      <c r="C162" s="47"/>
      <c r="D162" s="47"/>
      <c r="E162" s="32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">
      <c r="A163" s="702"/>
      <c r="B163" s="47"/>
      <c r="C163" s="47"/>
      <c r="D163" s="47"/>
      <c r="E163" s="32"/>
      <c r="G163" s="34"/>
      <c r="H163" s="34"/>
      <c r="I163" s="34"/>
      <c r="J163" s="34"/>
      <c r="K163" s="34"/>
      <c r="L163" s="34"/>
      <c r="M163" s="34"/>
      <c r="N163" s="34"/>
    </row>
    <row r="164" spans="1:14" x14ac:dyDescent="0.2">
      <c r="A164" s="702"/>
      <c r="B164" s="47"/>
      <c r="C164" s="47"/>
      <c r="D164" s="47"/>
      <c r="E164" s="32"/>
      <c r="G164" s="34"/>
      <c r="H164" s="34"/>
      <c r="I164" s="34"/>
      <c r="J164" s="34"/>
      <c r="K164" s="34"/>
      <c r="L164" s="34"/>
      <c r="M164" s="34"/>
      <c r="N164" s="34"/>
    </row>
    <row r="165" spans="1:14" x14ac:dyDescent="0.2">
      <c r="A165" s="702"/>
      <c r="B165" s="47"/>
      <c r="C165" s="47"/>
      <c r="D165" s="47"/>
      <c r="E165" s="32"/>
      <c r="G165" s="34"/>
      <c r="H165" s="34"/>
      <c r="I165" s="34"/>
      <c r="J165" s="34"/>
      <c r="K165" s="34"/>
      <c r="L165" s="34"/>
      <c r="M165" s="34"/>
      <c r="N165" s="34"/>
    </row>
    <row r="166" spans="1:14" x14ac:dyDescent="0.2">
      <c r="A166" s="702"/>
      <c r="B166" s="47"/>
      <c r="C166" s="47"/>
      <c r="D166" s="47"/>
      <c r="E166" s="32"/>
      <c r="G166" s="34"/>
      <c r="H166" s="34"/>
      <c r="I166" s="34"/>
      <c r="J166" s="34"/>
      <c r="K166" s="34"/>
      <c r="L166" s="34"/>
      <c r="M166" s="34"/>
      <c r="N166" s="34"/>
    </row>
    <row r="167" spans="1:14" x14ac:dyDescent="0.2">
      <c r="A167" s="702"/>
      <c r="B167" s="47"/>
      <c r="C167" s="47"/>
      <c r="D167" s="47"/>
      <c r="E167" s="32"/>
      <c r="G167" s="34"/>
      <c r="H167" s="34"/>
      <c r="I167" s="34"/>
      <c r="J167" s="34"/>
      <c r="K167" s="34"/>
      <c r="L167" s="34"/>
      <c r="M167" s="34"/>
      <c r="N167" s="34"/>
    </row>
    <row r="168" spans="1:14" x14ac:dyDescent="0.2">
      <c r="A168" s="702"/>
      <c r="B168" s="47"/>
      <c r="C168" s="47"/>
      <c r="D168" s="47"/>
      <c r="E168" s="32"/>
      <c r="G168" s="34"/>
      <c r="H168" s="34"/>
      <c r="I168" s="34"/>
      <c r="J168" s="34"/>
      <c r="K168" s="34"/>
      <c r="L168" s="34"/>
      <c r="M168" s="34"/>
      <c r="N168" s="34"/>
    </row>
    <row r="169" spans="1:14" x14ac:dyDescent="0.2">
      <c r="A169" s="702"/>
      <c r="B169" s="47"/>
      <c r="C169" s="47"/>
      <c r="D169" s="47"/>
      <c r="E169" s="32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">
      <c r="A170" s="702"/>
      <c r="B170" s="47"/>
      <c r="C170" s="47"/>
      <c r="D170" s="47"/>
      <c r="E170" s="32"/>
      <c r="G170" s="34"/>
      <c r="H170" s="34"/>
      <c r="I170" s="34"/>
      <c r="J170" s="34"/>
      <c r="K170" s="34"/>
      <c r="L170" s="34"/>
      <c r="M170" s="34"/>
      <c r="N170" s="34"/>
    </row>
    <row r="171" spans="1:14" x14ac:dyDescent="0.2">
      <c r="A171" s="702"/>
      <c r="B171" s="47"/>
      <c r="C171" s="47"/>
      <c r="D171" s="47"/>
      <c r="E171" s="32"/>
      <c r="G171" s="34"/>
      <c r="H171" s="34"/>
      <c r="I171" s="34"/>
      <c r="J171" s="34"/>
      <c r="K171" s="34"/>
      <c r="L171" s="34"/>
      <c r="M171" s="34"/>
      <c r="N171" s="34"/>
    </row>
    <row r="172" spans="1:14" x14ac:dyDescent="0.2">
      <c r="A172" s="702"/>
      <c r="B172" s="47"/>
      <c r="C172" s="47"/>
      <c r="D172" s="47"/>
      <c r="E172" s="32"/>
      <c r="G172" s="34"/>
      <c r="H172" s="34"/>
      <c r="I172" s="34"/>
      <c r="J172" s="34"/>
      <c r="K172" s="34"/>
      <c r="L172" s="34"/>
      <c r="M172" s="34"/>
      <c r="N172" s="34"/>
    </row>
    <row r="173" spans="1:14" x14ac:dyDescent="0.2">
      <c r="A173" s="702"/>
      <c r="B173" s="47"/>
      <c r="C173" s="47"/>
      <c r="D173" s="47"/>
      <c r="E173" s="32"/>
      <c r="G173" s="34"/>
      <c r="H173" s="34"/>
      <c r="I173" s="34"/>
      <c r="J173" s="34"/>
      <c r="K173" s="34"/>
      <c r="L173" s="34"/>
      <c r="M173" s="34"/>
      <c r="N173" s="34"/>
    </row>
    <row r="174" spans="1:14" x14ac:dyDescent="0.2">
      <c r="A174" s="702"/>
      <c r="B174" s="47"/>
      <c r="C174" s="47"/>
      <c r="D174" s="47"/>
      <c r="E174" s="32"/>
      <c r="G174" s="34"/>
      <c r="H174" s="34"/>
      <c r="I174" s="34"/>
      <c r="J174" s="34"/>
      <c r="K174" s="34"/>
      <c r="L174" s="34"/>
      <c r="M174" s="34"/>
      <c r="N174" s="34"/>
    </row>
    <row r="175" spans="1:14" x14ac:dyDescent="0.2">
      <c r="A175" s="702"/>
      <c r="B175" s="47"/>
      <c r="C175" s="47"/>
      <c r="D175" s="47"/>
      <c r="E175" s="32"/>
      <c r="G175" s="34"/>
      <c r="H175" s="34"/>
      <c r="I175" s="34"/>
      <c r="J175" s="34"/>
      <c r="K175" s="34"/>
      <c r="L175" s="34"/>
      <c r="M175" s="34"/>
      <c r="N175" s="34"/>
    </row>
    <row r="176" spans="1:14" x14ac:dyDescent="0.2">
      <c r="A176" s="702"/>
      <c r="B176" s="47"/>
      <c r="C176" s="47"/>
      <c r="D176" s="47"/>
      <c r="E176" s="32"/>
      <c r="G176" s="34"/>
      <c r="H176" s="34"/>
      <c r="I176" s="34"/>
      <c r="J176" s="34"/>
      <c r="K176" s="34"/>
      <c r="L176" s="34"/>
      <c r="M176" s="34"/>
      <c r="N176" s="34"/>
    </row>
    <row r="177" spans="1:14" x14ac:dyDescent="0.2">
      <c r="A177" s="702"/>
      <c r="B177" s="47"/>
      <c r="C177" s="47"/>
      <c r="D177" s="47"/>
      <c r="E177" s="32"/>
      <c r="G177" s="34"/>
      <c r="H177" s="34"/>
      <c r="I177" s="34"/>
      <c r="J177" s="34"/>
      <c r="K177" s="34"/>
      <c r="L177" s="34"/>
      <c r="M177" s="34"/>
      <c r="N177" s="34"/>
    </row>
    <row r="178" spans="1:14" x14ac:dyDescent="0.2">
      <c r="A178" s="702"/>
      <c r="B178" s="47"/>
      <c r="C178" s="47"/>
      <c r="D178" s="47"/>
      <c r="E178" s="32"/>
      <c r="G178" s="34"/>
      <c r="H178" s="34"/>
      <c r="I178" s="34"/>
      <c r="J178" s="34"/>
      <c r="K178" s="34"/>
      <c r="L178" s="34"/>
      <c r="M178" s="34"/>
      <c r="N178" s="34"/>
    </row>
    <row r="179" spans="1:14" x14ac:dyDescent="0.2">
      <c r="A179" s="702"/>
      <c r="B179" s="47"/>
      <c r="C179" s="47"/>
      <c r="D179" s="47"/>
      <c r="E179" s="32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">
      <c r="A180" s="702"/>
      <c r="B180" s="47"/>
      <c r="C180" s="47"/>
      <c r="D180" s="47"/>
      <c r="E180" s="32"/>
      <c r="G180" s="34"/>
      <c r="H180" s="34"/>
      <c r="I180" s="34"/>
      <c r="J180" s="34"/>
      <c r="K180" s="34"/>
      <c r="L180" s="34"/>
      <c r="M180" s="34"/>
      <c r="N180" s="34"/>
    </row>
    <row r="181" spans="1:14" x14ac:dyDescent="0.2">
      <c r="A181" s="702"/>
      <c r="B181" s="47"/>
      <c r="C181" s="47"/>
      <c r="D181" s="47"/>
      <c r="E181" s="32"/>
      <c r="G181" s="34"/>
      <c r="H181" s="34"/>
      <c r="I181" s="34"/>
      <c r="J181" s="34"/>
      <c r="K181" s="34"/>
      <c r="L181" s="34"/>
      <c r="M181" s="34"/>
      <c r="N181" s="34"/>
    </row>
    <row r="182" spans="1:14" x14ac:dyDescent="0.2">
      <c r="A182" s="702"/>
      <c r="B182" s="47"/>
      <c r="C182" s="47"/>
      <c r="D182" s="47"/>
      <c r="E182" s="32"/>
      <c r="G182" s="34"/>
      <c r="H182" s="34"/>
      <c r="I182" s="34"/>
      <c r="J182" s="34"/>
      <c r="K182" s="34"/>
      <c r="L182" s="34"/>
      <c r="M182" s="34"/>
      <c r="N182" s="34"/>
    </row>
    <row r="183" spans="1:14" x14ac:dyDescent="0.2">
      <c r="A183" s="702"/>
      <c r="B183" s="47"/>
      <c r="C183" s="47"/>
      <c r="D183" s="47"/>
      <c r="E183" s="32"/>
      <c r="G183" s="34"/>
      <c r="H183" s="34"/>
      <c r="I183" s="34"/>
      <c r="J183" s="34"/>
      <c r="K183" s="34"/>
      <c r="L183" s="34"/>
      <c r="M183" s="34"/>
      <c r="N183" s="34"/>
    </row>
    <row r="184" spans="1:14" x14ac:dyDescent="0.2">
      <c r="A184" s="702"/>
      <c r="B184" s="47"/>
      <c r="C184" s="47"/>
      <c r="D184" s="47"/>
      <c r="E184" s="32"/>
      <c r="G184" s="34"/>
      <c r="H184" s="34"/>
      <c r="I184" s="34"/>
      <c r="J184" s="34"/>
      <c r="K184" s="34"/>
      <c r="L184" s="34"/>
      <c r="M184" s="34"/>
      <c r="N184" s="34"/>
    </row>
    <row r="185" spans="1:14" x14ac:dyDescent="0.2">
      <c r="A185" s="702"/>
      <c r="B185" s="47"/>
      <c r="C185" s="47"/>
      <c r="D185" s="47"/>
      <c r="E185" s="32"/>
      <c r="G185" s="34"/>
      <c r="H185" s="34"/>
      <c r="I185" s="34"/>
      <c r="J185" s="34"/>
      <c r="K185" s="34"/>
      <c r="L185" s="34"/>
      <c r="M185" s="34"/>
      <c r="N185" s="34"/>
    </row>
    <row r="186" spans="1:14" x14ac:dyDescent="0.2">
      <c r="A186" s="702"/>
      <c r="B186" s="47"/>
      <c r="C186" s="47"/>
      <c r="D186" s="47"/>
      <c r="E186" s="32"/>
      <c r="G186" s="34"/>
      <c r="H186" s="34"/>
      <c r="I186" s="34"/>
      <c r="J186" s="34"/>
      <c r="K186" s="34"/>
      <c r="L186" s="34"/>
      <c r="M186" s="34"/>
      <c r="N186" s="34"/>
    </row>
    <row r="187" spans="1:14" x14ac:dyDescent="0.2">
      <c r="A187" s="702"/>
      <c r="B187" s="47"/>
      <c r="C187" s="47"/>
      <c r="D187" s="47"/>
      <c r="E187" s="32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">
      <c r="A188" s="702"/>
      <c r="B188" s="47"/>
      <c r="C188" s="47"/>
      <c r="D188" s="47"/>
      <c r="E188" s="32"/>
      <c r="G188" s="34"/>
      <c r="H188" s="34"/>
      <c r="I188" s="34"/>
      <c r="J188" s="34"/>
      <c r="K188" s="34"/>
      <c r="L188" s="34"/>
      <c r="M188" s="34"/>
      <c r="N188" s="34"/>
    </row>
    <row r="189" spans="1:14" x14ac:dyDescent="0.2">
      <c r="B189" s="47"/>
      <c r="C189" s="47"/>
      <c r="D189" s="47"/>
      <c r="E189" s="32"/>
      <c r="G189" s="34"/>
      <c r="H189" s="34"/>
      <c r="I189" s="34"/>
      <c r="J189" s="34"/>
      <c r="K189" s="34"/>
      <c r="L189" s="34"/>
      <c r="M189" s="34"/>
      <c r="N189" s="34"/>
    </row>
    <row r="190" spans="1:14" x14ac:dyDescent="0.2">
      <c r="B190" s="47"/>
      <c r="C190" s="47"/>
      <c r="D190" s="47"/>
      <c r="E190" s="32"/>
    </row>
    <row r="191" spans="1:14" x14ac:dyDescent="0.2">
      <c r="B191" s="47"/>
      <c r="C191" s="47"/>
      <c r="D191" s="47"/>
      <c r="E191" s="32"/>
    </row>
    <row r="192" spans="1:14" x14ac:dyDescent="0.2">
      <c r="B192" s="47"/>
      <c r="C192" s="47"/>
      <c r="D192" s="47"/>
      <c r="E192" s="32"/>
    </row>
    <row r="193" spans="2:5" x14ac:dyDescent="0.2">
      <c r="B193" s="47"/>
      <c r="C193" s="47"/>
      <c r="D193" s="47"/>
      <c r="E193" s="32"/>
    </row>
    <row r="194" spans="2:5" x14ac:dyDescent="0.2">
      <c r="B194" s="47"/>
      <c r="C194" s="47"/>
      <c r="D194" s="47"/>
      <c r="E194" s="32"/>
    </row>
    <row r="195" spans="2:5" x14ac:dyDescent="0.2">
      <c r="B195" s="47"/>
      <c r="C195" s="47"/>
      <c r="D195" s="47"/>
      <c r="E195" s="32"/>
    </row>
    <row r="196" spans="2:5" x14ac:dyDescent="0.2">
      <c r="B196" s="47"/>
      <c r="C196" s="47"/>
      <c r="D196" s="47"/>
      <c r="E196" s="32"/>
    </row>
    <row r="197" spans="2:5" x14ac:dyDescent="0.2">
      <c r="B197" s="47"/>
      <c r="C197" s="47"/>
      <c r="D197" s="47"/>
      <c r="E197" s="32"/>
    </row>
    <row r="198" spans="2:5" x14ac:dyDescent="0.2">
      <c r="B198" s="47"/>
      <c r="C198" s="47"/>
      <c r="D198" s="47"/>
      <c r="E198" s="32"/>
    </row>
    <row r="199" spans="2:5" x14ac:dyDescent="0.2">
      <c r="B199" s="47"/>
      <c r="C199" s="47"/>
      <c r="D199" s="47"/>
      <c r="E199" s="32"/>
    </row>
    <row r="200" spans="2:5" x14ac:dyDescent="0.2">
      <c r="B200" s="47"/>
      <c r="C200" s="47"/>
      <c r="D200" s="47"/>
      <c r="E200" s="32"/>
    </row>
    <row r="201" spans="2:5" x14ac:dyDescent="0.2">
      <c r="B201" s="47"/>
      <c r="C201" s="47"/>
      <c r="D201" s="47"/>
      <c r="E201" s="32"/>
    </row>
    <row r="202" spans="2:5" x14ac:dyDescent="0.2">
      <c r="B202" s="47"/>
      <c r="C202" s="47"/>
      <c r="D202" s="47"/>
      <c r="E202" s="32"/>
    </row>
    <row r="203" spans="2:5" x14ac:dyDescent="0.2">
      <c r="B203" s="47"/>
      <c r="C203" s="47"/>
      <c r="D203" s="47"/>
      <c r="E203" s="32"/>
    </row>
    <row r="204" spans="2:5" x14ac:dyDescent="0.2">
      <c r="B204" s="47"/>
      <c r="C204" s="47"/>
      <c r="D204" s="47"/>
      <c r="E204" s="32"/>
    </row>
    <row r="205" spans="2:5" x14ac:dyDescent="0.2">
      <c r="B205" s="47"/>
      <c r="C205" s="47"/>
      <c r="D205" s="47"/>
      <c r="E205" s="32"/>
    </row>
    <row r="206" spans="2:5" x14ac:dyDescent="0.2">
      <c r="B206" s="47"/>
      <c r="C206" s="47"/>
      <c r="D206" s="47"/>
      <c r="E206" s="32"/>
    </row>
    <row r="207" spans="2:5" x14ac:dyDescent="0.2">
      <c r="B207" s="47"/>
      <c r="C207" s="47"/>
      <c r="D207" s="47"/>
      <c r="E207" s="32"/>
    </row>
    <row r="208" spans="2:5" x14ac:dyDescent="0.2">
      <c r="B208" s="47"/>
      <c r="C208" s="47"/>
      <c r="D208" s="47"/>
      <c r="E208" s="32"/>
    </row>
    <row r="209" spans="2:5" x14ac:dyDescent="0.2">
      <c r="B209" s="47"/>
      <c r="C209" s="47"/>
      <c r="D209" s="47"/>
      <c r="E209" s="32"/>
    </row>
    <row r="210" spans="2:5" x14ac:dyDescent="0.2">
      <c r="B210" s="47"/>
      <c r="C210" s="47"/>
      <c r="D210" s="47"/>
      <c r="E210" s="32"/>
    </row>
    <row r="211" spans="2:5" x14ac:dyDescent="0.2">
      <c r="B211" s="47"/>
      <c r="C211" s="47"/>
      <c r="D211" s="47"/>
      <c r="E211" s="32"/>
    </row>
    <row r="212" spans="2:5" x14ac:dyDescent="0.2">
      <c r="B212" s="47"/>
      <c r="C212" s="47"/>
      <c r="D212" s="47"/>
      <c r="E212" s="32"/>
    </row>
    <row r="213" spans="2:5" x14ac:dyDescent="0.2">
      <c r="B213" s="47"/>
      <c r="C213" s="47"/>
      <c r="D213" s="47"/>
      <c r="E213" s="32"/>
    </row>
    <row r="214" spans="2:5" x14ac:dyDescent="0.2">
      <c r="B214" s="47"/>
      <c r="C214" s="47"/>
      <c r="D214" s="47"/>
      <c r="E214" s="32"/>
    </row>
    <row r="215" spans="2:5" x14ac:dyDescent="0.2">
      <c r="B215" s="47"/>
      <c r="C215" s="47"/>
      <c r="D215" s="47"/>
      <c r="E215" s="32"/>
    </row>
    <row r="216" spans="2:5" x14ac:dyDescent="0.2">
      <c r="B216" s="47"/>
      <c r="C216" s="47"/>
      <c r="D216" s="47"/>
      <c r="E216" s="32"/>
    </row>
    <row r="217" spans="2:5" x14ac:dyDescent="0.2">
      <c r="B217" s="47"/>
      <c r="C217" s="47"/>
      <c r="D217" s="47"/>
      <c r="E217" s="32"/>
    </row>
    <row r="218" spans="2:5" x14ac:dyDescent="0.2">
      <c r="B218" s="47"/>
      <c r="C218" s="47"/>
      <c r="D218" s="47"/>
      <c r="E218" s="32"/>
    </row>
    <row r="219" spans="2:5" x14ac:dyDescent="0.2">
      <c r="B219" s="47"/>
      <c r="C219" s="47"/>
      <c r="D219" s="47"/>
      <c r="E219" s="32"/>
    </row>
    <row r="220" spans="2:5" x14ac:dyDescent="0.2">
      <c r="B220" s="47"/>
      <c r="C220" s="47"/>
      <c r="D220" s="47"/>
      <c r="E220" s="32"/>
    </row>
    <row r="221" spans="2:5" x14ac:dyDescent="0.2">
      <c r="B221" s="47"/>
      <c r="C221" s="47"/>
      <c r="D221" s="47"/>
      <c r="E221" s="32"/>
    </row>
    <row r="222" spans="2:5" x14ac:dyDescent="0.2">
      <c r="B222" s="47"/>
      <c r="C222" s="47"/>
      <c r="D222" s="47"/>
      <c r="E222" s="32"/>
    </row>
    <row r="223" spans="2:5" x14ac:dyDescent="0.2">
      <c r="B223" s="47"/>
      <c r="C223" s="47"/>
      <c r="D223" s="47"/>
      <c r="E223" s="32"/>
    </row>
    <row r="224" spans="2:5" x14ac:dyDescent="0.2">
      <c r="B224" s="47"/>
      <c r="C224" s="47"/>
      <c r="D224" s="47"/>
      <c r="E224" s="32"/>
    </row>
    <row r="225" spans="2:5" x14ac:dyDescent="0.2">
      <c r="B225" s="47"/>
      <c r="C225" s="47"/>
      <c r="D225" s="47"/>
      <c r="E225" s="32"/>
    </row>
    <row r="226" spans="2:5" x14ac:dyDescent="0.2">
      <c r="B226" s="47"/>
      <c r="C226" s="47"/>
      <c r="D226" s="47"/>
      <c r="E226" s="32"/>
    </row>
    <row r="227" spans="2:5" x14ac:dyDescent="0.2">
      <c r="B227" s="47"/>
      <c r="C227" s="47"/>
      <c r="D227" s="47"/>
      <c r="E227" s="32"/>
    </row>
    <row r="228" spans="2:5" x14ac:dyDescent="0.2">
      <c r="B228" s="47"/>
      <c r="C228" s="47"/>
      <c r="D228" s="47"/>
      <c r="E228" s="32"/>
    </row>
    <row r="229" spans="2:5" x14ac:dyDescent="0.2">
      <c r="B229" s="47"/>
      <c r="C229" s="47"/>
      <c r="D229" s="47"/>
      <c r="E229" s="32"/>
    </row>
    <row r="230" spans="2:5" x14ac:dyDescent="0.2">
      <c r="B230" s="47"/>
      <c r="C230" s="47"/>
      <c r="D230" s="47"/>
      <c r="E230" s="32"/>
    </row>
    <row r="231" spans="2:5" x14ac:dyDescent="0.2">
      <c r="B231" s="47"/>
      <c r="C231" s="47"/>
      <c r="D231" s="47"/>
      <c r="E231" s="32"/>
    </row>
    <row r="232" spans="2:5" x14ac:dyDescent="0.2">
      <c r="B232" s="47"/>
      <c r="C232" s="47"/>
      <c r="D232" s="47"/>
      <c r="E232" s="32"/>
    </row>
    <row r="233" spans="2:5" x14ac:dyDescent="0.2">
      <c r="B233" s="47"/>
      <c r="C233" s="47"/>
      <c r="D233" s="47"/>
      <c r="E233" s="32"/>
    </row>
    <row r="234" spans="2:5" x14ac:dyDescent="0.2">
      <c r="B234" s="47"/>
      <c r="C234" s="47"/>
      <c r="D234" s="47"/>
      <c r="E234" s="32"/>
    </row>
    <row r="235" spans="2:5" x14ac:dyDescent="0.2">
      <c r="B235" s="47"/>
      <c r="C235" s="47"/>
      <c r="D235" s="47"/>
      <c r="E235" s="32"/>
    </row>
    <row r="236" spans="2:5" x14ac:dyDescent="0.2">
      <c r="B236" s="47"/>
      <c r="C236" s="47"/>
      <c r="D236" s="47"/>
      <c r="E236" s="32"/>
    </row>
    <row r="237" spans="2:5" x14ac:dyDescent="0.2">
      <c r="B237" s="47"/>
      <c r="C237" s="47"/>
      <c r="D237" s="47"/>
      <c r="E237" s="32"/>
    </row>
    <row r="238" spans="2:5" x14ac:dyDescent="0.2">
      <c r="B238" s="47"/>
      <c r="C238" s="47"/>
      <c r="D238" s="47"/>
      <c r="E238" s="32"/>
    </row>
    <row r="239" spans="2:5" x14ac:dyDescent="0.2">
      <c r="B239" s="47"/>
      <c r="C239" s="47"/>
      <c r="D239" s="47"/>
      <c r="E239" s="32"/>
    </row>
    <row r="240" spans="2:5" x14ac:dyDescent="0.2">
      <c r="B240" s="47"/>
      <c r="C240" s="47"/>
      <c r="D240" s="47"/>
      <c r="E240" s="32"/>
    </row>
    <row r="241" spans="2:5" x14ac:dyDescent="0.2">
      <c r="B241" s="47"/>
      <c r="C241" s="47"/>
      <c r="D241" s="47"/>
      <c r="E241" s="32"/>
    </row>
    <row r="242" spans="2:5" x14ac:dyDescent="0.2">
      <c r="B242" s="47"/>
      <c r="C242" s="47"/>
      <c r="D242" s="47"/>
      <c r="E242" s="32"/>
    </row>
    <row r="243" spans="2:5" x14ac:dyDescent="0.2">
      <c r="B243" s="47"/>
      <c r="C243" s="47"/>
      <c r="D243" s="47"/>
      <c r="E243" s="32"/>
    </row>
    <row r="244" spans="2:5" x14ac:dyDescent="0.2">
      <c r="B244" s="47"/>
      <c r="C244" s="47"/>
      <c r="D244" s="47"/>
      <c r="E244" s="32"/>
    </row>
    <row r="245" spans="2:5" x14ac:dyDescent="0.2">
      <c r="B245" s="47"/>
      <c r="C245" s="47"/>
      <c r="D245" s="47"/>
      <c r="E245" s="32"/>
    </row>
    <row r="246" spans="2:5" x14ac:dyDescent="0.2">
      <c r="B246" s="47"/>
      <c r="C246" s="47"/>
      <c r="D246" s="47"/>
      <c r="E246" s="32"/>
    </row>
    <row r="247" spans="2:5" x14ac:dyDescent="0.2">
      <c r="B247" s="47"/>
      <c r="C247" s="47"/>
      <c r="D247" s="47"/>
      <c r="E247" s="32"/>
    </row>
    <row r="248" spans="2:5" x14ac:dyDescent="0.2">
      <c r="B248" s="47"/>
      <c r="C248" s="47"/>
      <c r="D248" s="47"/>
      <c r="E248" s="32"/>
    </row>
    <row r="249" spans="2:5" x14ac:dyDescent="0.2">
      <c r="B249" s="47"/>
      <c r="C249" s="47"/>
      <c r="D249" s="47"/>
      <c r="E249" s="32"/>
    </row>
    <row r="250" spans="2:5" x14ac:dyDescent="0.2">
      <c r="B250" s="47"/>
      <c r="C250" s="47"/>
      <c r="D250" s="47"/>
      <c r="E250" s="32"/>
    </row>
    <row r="251" spans="2:5" x14ac:dyDescent="0.2">
      <c r="B251" s="47"/>
      <c r="C251" s="47"/>
      <c r="D251" s="47"/>
      <c r="E251" s="32"/>
    </row>
    <row r="252" spans="2:5" x14ac:dyDescent="0.2">
      <c r="B252" s="47"/>
      <c r="C252" s="47"/>
      <c r="D252" s="47"/>
      <c r="E252" s="32"/>
    </row>
    <row r="253" spans="2:5" x14ac:dyDescent="0.2">
      <c r="B253" s="47"/>
      <c r="C253" s="47"/>
      <c r="D253" s="47"/>
      <c r="E253" s="32"/>
    </row>
    <row r="254" spans="2:5" x14ac:dyDescent="0.2">
      <c r="B254" s="47"/>
      <c r="C254" s="47"/>
      <c r="D254" s="47"/>
      <c r="E254" s="32"/>
    </row>
    <row r="255" spans="2:5" x14ac:dyDescent="0.2">
      <c r="B255" s="47"/>
      <c r="C255" s="47"/>
      <c r="D255" s="47"/>
      <c r="E255" s="32"/>
    </row>
    <row r="256" spans="2:5" x14ac:dyDescent="0.2">
      <c r="B256" s="47"/>
      <c r="C256" s="47"/>
      <c r="D256" s="47"/>
      <c r="E256" s="32"/>
    </row>
    <row r="257" spans="2:5" x14ac:dyDescent="0.2">
      <c r="B257" s="47"/>
      <c r="C257" s="47"/>
      <c r="D257" s="47"/>
      <c r="E257" s="32"/>
    </row>
    <row r="258" spans="2:5" x14ac:dyDescent="0.2">
      <c r="B258" s="47"/>
      <c r="C258" s="47"/>
      <c r="D258" s="47"/>
      <c r="E258" s="32"/>
    </row>
    <row r="259" spans="2:5" x14ac:dyDescent="0.2">
      <c r="B259" s="47"/>
      <c r="C259" s="47"/>
      <c r="D259" s="47"/>
      <c r="E259" s="32"/>
    </row>
    <row r="260" spans="2:5" x14ac:dyDescent="0.2">
      <c r="B260" s="47"/>
      <c r="C260" s="47"/>
      <c r="D260" s="47"/>
      <c r="E260" s="32"/>
    </row>
    <row r="261" spans="2:5" x14ac:dyDescent="0.2">
      <c r="B261" s="47"/>
      <c r="C261" s="47"/>
      <c r="D261" s="47"/>
      <c r="E261" s="32"/>
    </row>
    <row r="262" spans="2:5" x14ac:dyDescent="0.2">
      <c r="B262" s="47"/>
      <c r="C262" s="47"/>
      <c r="D262" s="47"/>
      <c r="E262" s="32"/>
    </row>
    <row r="263" spans="2:5" x14ac:dyDescent="0.2">
      <c r="B263" s="47"/>
      <c r="C263" s="47"/>
      <c r="D263" s="47"/>
      <c r="E263" s="32"/>
    </row>
    <row r="264" spans="2:5" x14ac:dyDescent="0.2">
      <c r="B264" s="47"/>
      <c r="C264" s="47"/>
      <c r="D264" s="47"/>
      <c r="E264" s="32"/>
    </row>
    <row r="265" spans="2:5" x14ac:dyDescent="0.2">
      <c r="B265" s="47"/>
      <c r="C265" s="47"/>
      <c r="D265" s="47"/>
      <c r="E265" s="32"/>
    </row>
    <row r="266" spans="2:5" x14ac:dyDescent="0.2">
      <c r="B266" s="47"/>
      <c r="C266" s="47"/>
      <c r="D266" s="47"/>
      <c r="E266" s="32"/>
    </row>
    <row r="267" spans="2:5" x14ac:dyDescent="0.2">
      <c r="B267" s="47"/>
      <c r="C267" s="47"/>
      <c r="D267" s="47"/>
      <c r="E267" s="32"/>
    </row>
    <row r="268" spans="2:5" x14ac:dyDescent="0.2">
      <c r="B268" s="47"/>
      <c r="C268" s="47"/>
      <c r="D268" s="47"/>
      <c r="E268" s="32"/>
    </row>
    <row r="269" spans="2:5" x14ac:dyDescent="0.2">
      <c r="B269" s="47"/>
      <c r="C269" s="47"/>
      <c r="D269" s="47"/>
      <c r="E269" s="32"/>
    </row>
    <row r="270" spans="2:5" x14ac:dyDescent="0.2">
      <c r="B270" s="47"/>
      <c r="C270" s="47"/>
      <c r="D270" s="47"/>
      <c r="E270" s="32"/>
    </row>
    <row r="271" spans="2:5" x14ac:dyDescent="0.2">
      <c r="B271" s="47"/>
      <c r="C271" s="47"/>
      <c r="D271" s="47"/>
      <c r="E271" s="32"/>
    </row>
    <row r="272" spans="2:5" x14ac:dyDescent="0.2">
      <c r="B272" s="47"/>
      <c r="C272" s="47"/>
      <c r="D272" s="47"/>
      <c r="E272" s="32"/>
    </row>
    <row r="273" spans="2:5" x14ac:dyDescent="0.2">
      <c r="B273" s="47"/>
      <c r="C273" s="47"/>
      <c r="D273" s="47"/>
      <c r="E273" s="32"/>
    </row>
    <row r="274" spans="2:5" x14ac:dyDescent="0.2">
      <c r="B274" s="47"/>
      <c r="C274" s="47"/>
      <c r="D274" s="47"/>
      <c r="E274" s="32"/>
    </row>
    <row r="275" spans="2:5" x14ac:dyDescent="0.2">
      <c r="B275" s="47"/>
      <c r="C275" s="47"/>
      <c r="D275" s="47"/>
      <c r="E275" s="32"/>
    </row>
    <row r="276" spans="2:5" x14ac:dyDescent="0.2">
      <c r="B276" s="47"/>
      <c r="C276" s="47"/>
      <c r="D276" s="47"/>
      <c r="E276" s="32"/>
    </row>
    <row r="277" spans="2:5" x14ac:dyDescent="0.2">
      <c r="B277" s="47"/>
      <c r="C277" s="47"/>
      <c r="D277" s="47"/>
      <c r="E277" s="32"/>
    </row>
    <row r="278" spans="2:5" x14ac:dyDescent="0.2">
      <c r="B278" s="47"/>
      <c r="C278" s="47"/>
      <c r="D278" s="47"/>
      <c r="E278" s="32"/>
    </row>
    <row r="279" spans="2:5" x14ac:dyDescent="0.2">
      <c r="B279" s="47"/>
      <c r="C279" s="47"/>
      <c r="D279" s="47"/>
      <c r="E279" s="32"/>
    </row>
    <row r="280" spans="2:5" x14ac:dyDescent="0.2">
      <c r="B280" s="47"/>
      <c r="C280" s="47"/>
      <c r="D280" s="47"/>
      <c r="E280" s="32"/>
    </row>
    <row r="281" spans="2:5" x14ac:dyDescent="0.2">
      <c r="B281" s="47"/>
      <c r="C281" s="47"/>
      <c r="D281" s="47"/>
      <c r="E281" s="32"/>
    </row>
    <row r="282" spans="2:5" x14ac:dyDescent="0.2">
      <c r="B282" s="47"/>
      <c r="C282" s="47"/>
      <c r="D282" s="47"/>
      <c r="E282" s="32"/>
    </row>
    <row r="283" spans="2:5" x14ac:dyDescent="0.2">
      <c r="B283" s="47"/>
      <c r="C283" s="47"/>
      <c r="D283" s="47"/>
      <c r="E283" s="32"/>
    </row>
    <row r="284" spans="2:5" x14ac:dyDescent="0.2">
      <c r="B284" s="47"/>
      <c r="C284" s="47"/>
      <c r="D284" s="47"/>
      <c r="E284" s="32"/>
    </row>
    <row r="285" spans="2:5" x14ac:dyDescent="0.2">
      <c r="B285" s="47"/>
      <c r="C285" s="47"/>
      <c r="D285" s="47"/>
      <c r="E285" s="32"/>
    </row>
    <row r="286" spans="2:5" x14ac:dyDescent="0.2">
      <c r="B286" s="47"/>
      <c r="C286" s="47"/>
      <c r="D286" s="47"/>
      <c r="E286" s="32"/>
    </row>
    <row r="287" spans="2:5" x14ac:dyDescent="0.2">
      <c r="B287" s="47"/>
      <c r="C287" s="47"/>
      <c r="D287" s="47"/>
      <c r="E287" s="32"/>
    </row>
    <row r="288" spans="2:5" x14ac:dyDescent="0.2">
      <c r="B288" s="47"/>
      <c r="C288" s="47"/>
      <c r="D288" s="47"/>
      <c r="E288" s="32"/>
    </row>
    <row r="289" spans="2:5" x14ac:dyDescent="0.2">
      <c r="B289" s="47"/>
      <c r="C289" s="47"/>
      <c r="D289" s="47"/>
      <c r="E289" s="32"/>
    </row>
    <row r="290" spans="2:5" x14ac:dyDescent="0.2">
      <c r="B290" s="47"/>
      <c r="C290" s="47"/>
      <c r="D290" s="47"/>
      <c r="E290" s="32"/>
    </row>
    <row r="291" spans="2:5" x14ac:dyDescent="0.2">
      <c r="B291" s="47"/>
      <c r="C291" s="47"/>
      <c r="D291" s="47"/>
      <c r="E291" s="32"/>
    </row>
    <row r="292" spans="2:5" x14ac:dyDescent="0.2">
      <c r="B292" s="47"/>
      <c r="C292" s="47"/>
      <c r="D292" s="47"/>
      <c r="E292" s="32"/>
    </row>
    <row r="293" spans="2:5" x14ac:dyDescent="0.2">
      <c r="B293" s="47"/>
      <c r="C293" s="47"/>
      <c r="D293" s="47"/>
      <c r="E293" s="32"/>
    </row>
    <row r="294" spans="2:5" x14ac:dyDescent="0.2">
      <c r="B294" s="47"/>
      <c r="C294" s="47"/>
      <c r="D294" s="47"/>
      <c r="E294" s="32"/>
    </row>
    <row r="295" spans="2:5" x14ac:dyDescent="0.2">
      <c r="B295" s="47"/>
      <c r="C295" s="47"/>
      <c r="D295" s="47"/>
      <c r="E295" s="32"/>
    </row>
    <row r="296" spans="2:5" x14ac:dyDescent="0.2">
      <c r="B296" s="47"/>
      <c r="C296" s="47"/>
      <c r="D296" s="47"/>
      <c r="E296" s="32"/>
    </row>
    <row r="297" spans="2:5" x14ac:dyDescent="0.2">
      <c r="B297" s="47"/>
      <c r="C297" s="47"/>
      <c r="D297" s="47"/>
      <c r="E297" s="32"/>
    </row>
    <row r="298" spans="2:5" x14ac:dyDescent="0.2">
      <c r="B298" s="47"/>
      <c r="C298" s="47"/>
      <c r="D298" s="47"/>
      <c r="E298" s="32"/>
    </row>
    <row r="299" spans="2:5" x14ac:dyDescent="0.2">
      <c r="B299" s="47"/>
      <c r="C299" s="47"/>
      <c r="D299" s="47"/>
      <c r="E299" s="32"/>
    </row>
    <row r="300" spans="2:5" x14ac:dyDescent="0.2">
      <c r="B300" s="47"/>
      <c r="C300" s="47"/>
      <c r="D300" s="47"/>
      <c r="E300" s="32"/>
    </row>
    <row r="301" spans="2:5" x14ac:dyDescent="0.2">
      <c r="B301" s="47"/>
      <c r="C301" s="47"/>
      <c r="D301" s="47"/>
      <c r="E301" s="32"/>
    </row>
    <row r="302" spans="2:5" x14ac:dyDescent="0.2">
      <c r="B302" s="47"/>
      <c r="C302" s="47"/>
      <c r="D302" s="47"/>
      <c r="E302" s="32"/>
    </row>
    <row r="303" spans="2:5" x14ac:dyDescent="0.2">
      <c r="B303" s="47"/>
      <c r="C303" s="47"/>
      <c r="D303" s="47"/>
      <c r="E303" s="32"/>
    </row>
    <row r="304" spans="2:5" x14ac:dyDescent="0.2">
      <c r="B304" s="47"/>
      <c r="C304" s="47"/>
      <c r="D304" s="47"/>
      <c r="E304" s="32"/>
    </row>
    <row r="305" spans="2:5" x14ac:dyDescent="0.2">
      <c r="B305" s="47"/>
      <c r="C305" s="47"/>
      <c r="D305" s="47"/>
      <c r="E305" s="32"/>
    </row>
    <row r="306" spans="2:5" x14ac:dyDescent="0.2">
      <c r="B306" s="47"/>
      <c r="C306" s="47"/>
      <c r="D306" s="47"/>
      <c r="E306" s="32"/>
    </row>
    <row r="307" spans="2:5" x14ac:dyDescent="0.2">
      <c r="B307" s="47"/>
      <c r="C307" s="47"/>
      <c r="D307" s="47"/>
      <c r="E307" s="32"/>
    </row>
    <row r="308" spans="2:5" x14ac:dyDescent="0.2">
      <c r="B308" s="47"/>
      <c r="C308" s="47"/>
      <c r="D308" s="47"/>
      <c r="E308" s="32"/>
    </row>
    <row r="309" spans="2:5" x14ac:dyDescent="0.2">
      <c r="B309" s="47"/>
      <c r="C309" s="47"/>
      <c r="D309" s="47"/>
      <c r="E309" s="32"/>
    </row>
    <row r="310" spans="2:5" x14ac:dyDescent="0.2">
      <c r="B310" s="47"/>
      <c r="C310" s="47"/>
      <c r="D310" s="47"/>
      <c r="E310" s="32"/>
    </row>
    <row r="311" spans="2:5" x14ac:dyDescent="0.2">
      <c r="B311" s="47"/>
      <c r="C311" s="47"/>
      <c r="D311" s="47"/>
      <c r="E311" s="32"/>
    </row>
    <row r="312" spans="2:5" x14ac:dyDescent="0.2">
      <c r="B312" s="47"/>
      <c r="C312" s="47"/>
      <c r="D312" s="47"/>
      <c r="E312" s="32"/>
    </row>
    <row r="313" spans="2:5" x14ac:dyDescent="0.2">
      <c r="B313" s="47"/>
      <c r="C313" s="47"/>
      <c r="D313" s="47"/>
      <c r="E313" s="32"/>
    </row>
    <row r="314" spans="2:5" x14ac:dyDescent="0.2">
      <c r="B314" s="47"/>
      <c r="C314" s="47"/>
      <c r="D314" s="47"/>
      <c r="E314" s="32"/>
    </row>
    <row r="315" spans="2:5" x14ac:dyDescent="0.2">
      <c r="B315" s="47"/>
      <c r="C315" s="47"/>
      <c r="D315" s="47"/>
      <c r="E315" s="32"/>
    </row>
    <row r="316" spans="2:5" x14ac:dyDescent="0.2">
      <c r="B316" s="47"/>
      <c r="C316" s="47"/>
      <c r="D316" s="47"/>
      <c r="E316" s="32"/>
    </row>
    <row r="317" spans="2:5" x14ac:dyDescent="0.2">
      <c r="B317" s="47"/>
      <c r="C317" s="47"/>
      <c r="D317" s="47"/>
      <c r="E317" s="32"/>
    </row>
    <row r="318" spans="2:5" x14ac:dyDescent="0.2">
      <c r="B318" s="47"/>
      <c r="C318" s="47"/>
      <c r="D318" s="47"/>
      <c r="E318" s="32"/>
    </row>
    <row r="319" spans="2:5" x14ac:dyDescent="0.2">
      <c r="B319" s="47"/>
      <c r="C319" s="47"/>
      <c r="D319" s="47"/>
      <c r="E319" s="32"/>
    </row>
    <row r="320" spans="2:5" x14ac:dyDescent="0.2">
      <c r="B320" s="47"/>
      <c r="C320" s="47"/>
      <c r="D320" s="47"/>
      <c r="E320" s="32"/>
    </row>
    <row r="321" spans="2:5" x14ac:dyDescent="0.2">
      <c r="B321" s="47"/>
      <c r="C321" s="47"/>
      <c r="D321" s="47"/>
      <c r="E321" s="32"/>
    </row>
    <row r="322" spans="2:5" x14ac:dyDescent="0.2">
      <c r="B322" s="47"/>
      <c r="C322" s="47"/>
      <c r="D322" s="47"/>
      <c r="E322" s="32"/>
    </row>
    <row r="323" spans="2:5" x14ac:dyDescent="0.2">
      <c r="B323" s="47"/>
      <c r="C323" s="47"/>
      <c r="D323" s="47"/>
      <c r="E323" s="32"/>
    </row>
    <row r="324" spans="2:5" x14ac:dyDescent="0.2">
      <c r="B324" s="47"/>
      <c r="C324" s="47"/>
      <c r="D324" s="47"/>
      <c r="E324" s="32"/>
    </row>
    <row r="325" spans="2:5" x14ac:dyDescent="0.2">
      <c r="B325" s="47"/>
      <c r="C325" s="47"/>
      <c r="D325" s="47"/>
      <c r="E325" s="32"/>
    </row>
    <row r="326" spans="2:5" x14ac:dyDescent="0.2">
      <c r="B326" s="47"/>
      <c r="C326" s="47"/>
      <c r="D326" s="47"/>
      <c r="E326" s="32"/>
    </row>
    <row r="327" spans="2:5" x14ac:dyDescent="0.2">
      <c r="B327" s="47"/>
      <c r="C327" s="47"/>
      <c r="D327" s="47"/>
      <c r="E327" s="32"/>
    </row>
    <row r="328" spans="2:5" x14ac:dyDescent="0.2">
      <c r="B328" s="47"/>
      <c r="C328" s="47"/>
      <c r="D328" s="47"/>
      <c r="E328" s="32"/>
    </row>
    <row r="329" spans="2:5" x14ac:dyDescent="0.2">
      <c r="B329" s="47"/>
      <c r="C329" s="47"/>
      <c r="D329" s="47"/>
      <c r="E329" s="32"/>
    </row>
    <row r="330" spans="2:5" x14ac:dyDescent="0.2">
      <c r="B330" s="47"/>
      <c r="C330" s="47"/>
      <c r="D330" s="47"/>
      <c r="E330" s="32"/>
    </row>
    <row r="331" spans="2:5" x14ac:dyDescent="0.2">
      <c r="B331" s="47"/>
      <c r="C331" s="47"/>
      <c r="D331" s="47"/>
      <c r="E331" s="32"/>
    </row>
    <row r="332" spans="2:5" x14ac:dyDescent="0.2">
      <c r="B332" s="47"/>
      <c r="C332" s="47"/>
      <c r="D332" s="47"/>
      <c r="E332" s="32"/>
    </row>
    <row r="333" spans="2:5" x14ac:dyDescent="0.2">
      <c r="B333" s="47"/>
      <c r="C333" s="47"/>
      <c r="D333" s="47"/>
      <c r="E333" s="32"/>
    </row>
    <row r="334" spans="2:5" x14ac:dyDescent="0.2">
      <c r="B334" s="47"/>
      <c r="C334" s="47"/>
      <c r="D334" s="47"/>
      <c r="E334" s="32"/>
    </row>
    <row r="335" spans="2:5" x14ac:dyDescent="0.2">
      <c r="B335" s="47"/>
      <c r="C335" s="47"/>
      <c r="D335" s="47"/>
      <c r="E335" s="32"/>
    </row>
    <row r="336" spans="2:5" x14ac:dyDescent="0.2">
      <c r="B336" s="47"/>
      <c r="C336" s="47"/>
      <c r="D336" s="47"/>
      <c r="E336" s="32"/>
    </row>
    <row r="337" spans="2:5" x14ac:dyDescent="0.2">
      <c r="B337" s="47"/>
      <c r="C337" s="47"/>
      <c r="D337" s="47"/>
      <c r="E337" s="32"/>
    </row>
    <row r="338" spans="2:5" x14ac:dyDescent="0.2">
      <c r="B338" s="47"/>
      <c r="C338" s="47"/>
      <c r="D338" s="47"/>
      <c r="E338" s="32"/>
    </row>
    <row r="339" spans="2:5" x14ac:dyDescent="0.2">
      <c r="B339" s="47"/>
      <c r="C339" s="47"/>
      <c r="D339" s="47"/>
      <c r="E339" s="32"/>
    </row>
    <row r="340" spans="2:5" x14ac:dyDescent="0.2">
      <c r="B340" s="47"/>
      <c r="C340" s="47"/>
      <c r="D340" s="47"/>
      <c r="E340" s="32"/>
    </row>
    <row r="341" spans="2:5" x14ac:dyDescent="0.2">
      <c r="B341" s="47"/>
      <c r="C341" s="47"/>
      <c r="D341" s="47"/>
      <c r="E341" s="32"/>
    </row>
    <row r="342" spans="2:5" x14ac:dyDescent="0.2">
      <c r="B342" s="47"/>
      <c r="C342" s="47"/>
      <c r="D342" s="47"/>
      <c r="E342" s="32"/>
    </row>
    <row r="343" spans="2:5" x14ac:dyDescent="0.2">
      <c r="B343" s="47"/>
      <c r="C343" s="47"/>
      <c r="D343" s="47"/>
      <c r="E343" s="32"/>
    </row>
    <row r="344" spans="2:5" x14ac:dyDescent="0.2">
      <c r="B344" s="47"/>
      <c r="C344" s="47"/>
      <c r="D344" s="47"/>
      <c r="E344" s="32"/>
    </row>
    <row r="345" spans="2:5" x14ac:dyDescent="0.2">
      <c r="B345" s="47"/>
      <c r="C345" s="47"/>
      <c r="D345" s="47"/>
      <c r="E345" s="32"/>
    </row>
    <row r="346" spans="2:5" x14ac:dyDescent="0.2">
      <c r="B346" s="47"/>
      <c r="C346" s="47"/>
      <c r="D346" s="47"/>
      <c r="E346" s="32"/>
    </row>
    <row r="347" spans="2:5" x14ac:dyDescent="0.2">
      <c r="B347" s="47"/>
      <c r="C347" s="47"/>
      <c r="D347" s="47"/>
      <c r="E347" s="32"/>
    </row>
    <row r="348" spans="2:5" x14ac:dyDescent="0.2">
      <c r="B348" s="47"/>
      <c r="C348" s="47"/>
      <c r="D348" s="47"/>
      <c r="E348" s="32"/>
    </row>
    <row r="349" spans="2:5" x14ac:dyDescent="0.2">
      <c r="B349" s="47"/>
      <c r="C349" s="47"/>
      <c r="D349" s="47"/>
      <c r="E349" s="32"/>
    </row>
    <row r="350" spans="2:5" x14ac:dyDescent="0.2">
      <c r="B350" s="47"/>
      <c r="C350" s="47"/>
      <c r="D350" s="47"/>
      <c r="E350" s="32"/>
    </row>
    <row r="351" spans="2:5" x14ac:dyDescent="0.2">
      <c r="B351" s="47"/>
      <c r="C351" s="47"/>
      <c r="D351" s="47"/>
      <c r="E351" s="32"/>
    </row>
    <row r="352" spans="2:5" x14ac:dyDescent="0.2">
      <c r="B352" s="47"/>
      <c r="C352" s="47"/>
      <c r="D352" s="47"/>
      <c r="E352" s="32"/>
    </row>
    <row r="353" spans="2:5" x14ac:dyDescent="0.2">
      <c r="B353" s="47"/>
      <c r="C353" s="47"/>
      <c r="D353" s="47"/>
      <c r="E353" s="32"/>
    </row>
    <row r="354" spans="2:5" x14ac:dyDescent="0.2">
      <c r="B354" s="47"/>
      <c r="C354" s="47"/>
      <c r="D354" s="47"/>
      <c r="E354" s="32"/>
    </row>
    <row r="355" spans="2:5" x14ac:dyDescent="0.2">
      <c r="B355" s="47"/>
      <c r="C355" s="47"/>
      <c r="D355" s="47"/>
      <c r="E355" s="32"/>
    </row>
    <row r="356" spans="2:5" x14ac:dyDescent="0.2">
      <c r="B356" s="47"/>
      <c r="C356" s="47"/>
      <c r="D356" s="47"/>
      <c r="E356" s="32"/>
    </row>
    <row r="357" spans="2:5" x14ac:dyDescent="0.2">
      <c r="B357" s="47"/>
      <c r="C357" s="47"/>
      <c r="D357" s="47"/>
      <c r="E357" s="32"/>
    </row>
    <row r="358" spans="2:5" x14ac:dyDescent="0.2">
      <c r="B358" s="47"/>
      <c r="C358" s="47"/>
      <c r="D358" s="47"/>
      <c r="E358" s="32"/>
    </row>
    <row r="359" spans="2:5" x14ac:dyDescent="0.2">
      <c r="B359" s="47"/>
      <c r="C359" s="47"/>
      <c r="D359" s="47"/>
      <c r="E359" s="32"/>
    </row>
    <row r="360" spans="2:5" x14ac:dyDescent="0.2">
      <c r="B360" s="47"/>
      <c r="C360" s="47"/>
      <c r="D360" s="47"/>
      <c r="E360" s="32"/>
    </row>
    <row r="361" spans="2:5" x14ac:dyDescent="0.2">
      <c r="B361" s="47"/>
      <c r="C361" s="47"/>
      <c r="D361" s="47"/>
      <c r="E361" s="32"/>
    </row>
    <row r="362" spans="2:5" x14ac:dyDescent="0.2">
      <c r="B362" s="47"/>
      <c r="C362" s="47"/>
      <c r="D362" s="47"/>
      <c r="E362" s="32"/>
    </row>
    <row r="363" spans="2:5" x14ac:dyDescent="0.2">
      <c r="B363" s="47"/>
      <c r="C363" s="47"/>
      <c r="D363" s="47"/>
      <c r="E363" s="32"/>
    </row>
    <row r="364" spans="2:5" x14ac:dyDescent="0.2">
      <c r="B364" s="47"/>
      <c r="C364" s="47"/>
      <c r="D364" s="47"/>
      <c r="E364" s="32"/>
    </row>
    <row r="365" spans="2:5" x14ac:dyDescent="0.2">
      <c r="B365" s="47"/>
      <c r="C365" s="47"/>
      <c r="D365" s="47"/>
      <c r="E365" s="32"/>
    </row>
    <row r="366" spans="2:5" x14ac:dyDescent="0.2">
      <c r="B366" s="47"/>
      <c r="C366" s="47"/>
      <c r="D366" s="47"/>
      <c r="E366" s="32"/>
    </row>
    <row r="367" spans="2:5" x14ac:dyDescent="0.2">
      <c r="B367" s="47"/>
      <c r="C367" s="47"/>
      <c r="D367" s="47"/>
      <c r="E367" s="32"/>
    </row>
    <row r="368" spans="2:5" x14ac:dyDescent="0.2">
      <c r="B368" s="47"/>
      <c r="C368" s="47"/>
      <c r="D368" s="47"/>
      <c r="E368" s="32"/>
    </row>
    <row r="369" spans="2:5" x14ac:dyDescent="0.2">
      <c r="B369" s="47"/>
      <c r="C369" s="47"/>
      <c r="D369" s="47"/>
      <c r="E369" s="32"/>
    </row>
    <row r="370" spans="2:5" x14ac:dyDescent="0.2">
      <c r="B370" s="47"/>
      <c r="C370" s="47"/>
      <c r="D370" s="47"/>
      <c r="E370" s="32"/>
    </row>
    <row r="371" spans="2:5" x14ac:dyDescent="0.2">
      <c r="B371" s="47"/>
      <c r="C371" s="47"/>
      <c r="D371" s="47"/>
      <c r="E371" s="32"/>
    </row>
    <row r="372" spans="2:5" x14ac:dyDescent="0.2">
      <c r="B372" s="47"/>
      <c r="C372" s="47"/>
      <c r="D372" s="47"/>
      <c r="E372" s="32"/>
    </row>
    <row r="373" spans="2:5" x14ac:dyDescent="0.2">
      <c r="B373" s="47"/>
      <c r="C373" s="47"/>
      <c r="D373" s="47"/>
      <c r="E373" s="32"/>
    </row>
    <row r="374" spans="2:5" x14ac:dyDescent="0.2">
      <c r="B374" s="47"/>
      <c r="C374" s="47"/>
      <c r="D374" s="47"/>
      <c r="E374" s="32"/>
    </row>
    <row r="375" spans="2:5" x14ac:dyDescent="0.2">
      <c r="B375" s="47"/>
      <c r="C375" s="47"/>
      <c r="D375" s="47"/>
      <c r="E375" s="32"/>
    </row>
    <row r="376" spans="2:5" x14ac:dyDescent="0.2">
      <c r="B376" s="47"/>
      <c r="C376" s="47"/>
      <c r="D376" s="47"/>
      <c r="E376" s="32"/>
    </row>
    <row r="377" spans="2:5" x14ac:dyDescent="0.2">
      <c r="B377" s="47"/>
      <c r="C377" s="47"/>
      <c r="D377" s="47"/>
      <c r="E377" s="32"/>
    </row>
    <row r="378" spans="2:5" x14ac:dyDescent="0.2">
      <c r="B378" s="47"/>
      <c r="C378" s="47"/>
      <c r="D378" s="47"/>
      <c r="E378" s="32"/>
    </row>
    <row r="379" spans="2:5" x14ac:dyDescent="0.2">
      <c r="B379" s="47"/>
      <c r="C379" s="47"/>
      <c r="D379" s="47"/>
      <c r="E379" s="32"/>
    </row>
    <row r="380" spans="2:5" x14ac:dyDescent="0.2">
      <c r="B380" s="47"/>
      <c r="C380" s="47"/>
      <c r="D380" s="47"/>
      <c r="E380" s="32"/>
    </row>
    <row r="381" spans="2:5" x14ac:dyDescent="0.2">
      <c r="B381" s="47"/>
      <c r="C381" s="47"/>
      <c r="D381" s="47"/>
      <c r="E381" s="32"/>
    </row>
    <row r="382" spans="2:5" x14ac:dyDescent="0.2">
      <c r="B382" s="47"/>
      <c r="C382" s="47"/>
      <c r="D382" s="47"/>
      <c r="E382" s="32"/>
    </row>
    <row r="383" spans="2:5" x14ac:dyDescent="0.2">
      <c r="B383" s="47"/>
      <c r="C383" s="47"/>
      <c r="D383" s="47"/>
      <c r="E383" s="32"/>
    </row>
    <row r="384" spans="2:5" x14ac:dyDescent="0.2">
      <c r="B384" s="47"/>
      <c r="C384" s="47"/>
      <c r="D384" s="47"/>
      <c r="E384" s="32"/>
    </row>
    <row r="385" spans="2:5" x14ac:dyDescent="0.2">
      <c r="B385" s="47"/>
      <c r="C385" s="47"/>
      <c r="D385" s="47"/>
      <c r="E385" s="32"/>
    </row>
    <row r="386" spans="2:5" x14ac:dyDescent="0.2">
      <c r="B386" s="47"/>
      <c r="C386" s="47"/>
      <c r="D386" s="47"/>
      <c r="E386" s="32"/>
    </row>
    <row r="387" spans="2:5" x14ac:dyDescent="0.2">
      <c r="B387" s="47"/>
      <c r="C387" s="47"/>
      <c r="D387" s="47"/>
      <c r="E387" s="32"/>
    </row>
    <row r="388" spans="2:5" x14ac:dyDescent="0.2">
      <c r="B388" s="47"/>
      <c r="C388" s="47"/>
      <c r="D388" s="47"/>
      <c r="E388" s="32"/>
    </row>
    <row r="389" spans="2:5" x14ac:dyDescent="0.2">
      <c r="B389" s="47"/>
      <c r="C389" s="47"/>
      <c r="D389" s="47"/>
      <c r="E389" s="32"/>
    </row>
    <row r="390" spans="2:5" x14ac:dyDescent="0.2">
      <c r="B390" s="47"/>
      <c r="C390" s="47"/>
      <c r="D390" s="47"/>
      <c r="E390" s="32"/>
    </row>
    <row r="391" spans="2:5" x14ac:dyDescent="0.2">
      <c r="B391" s="47"/>
      <c r="C391" s="47"/>
      <c r="D391" s="47"/>
      <c r="E391" s="32"/>
    </row>
    <row r="392" spans="2:5" x14ac:dyDescent="0.2">
      <c r="B392" s="47"/>
      <c r="C392" s="47"/>
      <c r="D392" s="47"/>
      <c r="E392" s="32"/>
    </row>
    <row r="393" spans="2:5" x14ac:dyDescent="0.2">
      <c r="B393" s="47"/>
      <c r="C393" s="47"/>
      <c r="D393" s="47"/>
      <c r="E393" s="32"/>
    </row>
    <row r="394" spans="2:5" x14ac:dyDescent="0.2">
      <c r="B394" s="47"/>
      <c r="C394" s="47"/>
      <c r="D394" s="47"/>
      <c r="E394" s="32"/>
    </row>
    <row r="395" spans="2:5" x14ac:dyDescent="0.2">
      <c r="B395" s="47"/>
      <c r="C395" s="47"/>
      <c r="D395" s="47"/>
      <c r="E395" s="32"/>
    </row>
    <row r="396" spans="2:5" x14ac:dyDescent="0.2">
      <c r="B396" s="47"/>
      <c r="C396" s="47"/>
      <c r="D396" s="47"/>
      <c r="E396" s="32"/>
    </row>
    <row r="397" spans="2:5" x14ac:dyDescent="0.2">
      <c r="B397" s="47"/>
      <c r="C397" s="47"/>
      <c r="D397" s="47"/>
      <c r="E397" s="32"/>
    </row>
    <row r="398" spans="2:5" x14ac:dyDescent="0.2">
      <c r="B398" s="47"/>
      <c r="C398" s="47"/>
      <c r="D398" s="47"/>
      <c r="E398" s="32"/>
    </row>
    <row r="399" spans="2:5" x14ac:dyDescent="0.2">
      <c r="B399" s="47"/>
      <c r="C399" s="47"/>
      <c r="D399" s="47"/>
      <c r="E399" s="32"/>
    </row>
    <row r="400" spans="2:5" x14ac:dyDescent="0.2">
      <c r="B400" s="47"/>
      <c r="C400" s="47"/>
      <c r="D400" s="47"/>
      <c r="E400" s="32"/>
    </row>
    <row r="401" spans="2:5" x14ac:dyDescent="0.2">
      <c r="B401" s="47"/>
      <c r="C401" s="47"/>
      <c r="D401" s="47"/>
      <c r="E401" s="32"/>
    </row>
    <row r="402" spans="2:5" x14ac:dyDescent="0.2">
      <c r="B402" s="47"/>
      <c r="C402" s="47"/>
      <c r="D402" s="47"/>
      <c r="E402" s="32"/>
    </row>
    <row r="403" spans="2:5" x14ac:dyDescent="0.2">
      <c r="B403" s="47"/>
      <c r="C403" s="47"/>
      <c r="D403" s="47"/>
      <c r="E403" s="32"/>
    </row>
    <row r="404" spans="2:5" x14ac:dyDescent="0.2">
      <c r="B404" s="47"/>
      <c r="C404" s="47"/>
      <c r="D404" s="47"/>
      <c r="E404" s="32"/>
    </row>
    <row r="405" spans="2:5" x14ac:dyDescent="0.2">
      <c r="B405" s="47"/>
      <c r="C405" s="47"/>
      <c r="D405" s="47"/>
      <c r="E405" s="32"/>
    </row>
    <row r="406" spans="2:5" x14ac:dyDescent="0.2">
      <c r="B406" s="47"/>
      <c r="C406" s="47"/>
      <c r="D406" s="47"/>
      <c r="E406" s="32"/>
    </row>
    <row r="407" spans="2:5" x14ac:dyDescent="0.2">
      <c r="B407" s="47"/>
      <c r="C407" s="47"/>
      <c r="D407" s="47"/>
      <c r="E407" s="32"/>
    </row>
    <row r="408" spans="2:5" x14ac:dyDescent="0.2">
      <c r="B408" s="47"/>
      <c r="C408" s="47"/>
      <c r="D408" s="47"/>
      <c r="E408" s="32"/>
    </row>
    <row r="409" spans="2:5" x14ac:dyDescent="0.2">
      <c r="B409" s="47"/>
      <c r="C409" s="47"/>
      <c r="D409" s="47"/>
      <c r="E409" s="32"/>
    </row>
    <row r="410" spans="2:5" x14ac:dyDescent="0.2">
      <c r="B410" s="47"/>
      <c r="C410" s="47"/>
      <c r="D410" s="47"/>
      <c r="E410" s="32"/>
    </row>
    <row r="411" spans="2:5" x14ac:dyDescent="0.2">
      <c r="B411" s="47"/>
      <c r="C411" s="47"/>
      <c r="D411" s="47"/>
      <c r="E411" s="32"/>
    </row>
    <row r="412" spans="2:5" x14ac:dyDescent="0.2">
      <c r="B412" s="47"/>
      <c r="C412" s="47"/>
      <c r="D412" s="47"/>
      <c r="E412" s="32"/>
    </row>
    <row r="413" spans="2:5" x14ac:dyDescent="0.2">
      <c r="B413" s="47"/>
      <c r="C413" s="47"/>
      <c r="D413" s="47"/>
      <c r="E413" s="32"/>
    </row>
    <row r="414" spans="2:5" x14ac:dyDescent="0.2">
      <c r="B414" s="47"/>
      <c r="C414" s="47"/>
      <c r="D414" s="47"/>
      <c r="E414" s="32"/>
    </row>
    <row r="415" spans="2:5" x14ac:dyDescent="0.2">
      <c r="B415" s="47"/>
      <c r="C415" s="47"/>
      <c r="D415" s="47"/>
      <c r="E415" s="32"/>
    </row>
    <row r="416" spans="2:5" x14ac:dyDescent="0.2">
      <c r="B416" s="47"/>
      <c r="C416" s="47"/>
      <c r="D416" s="47"/>
      <c r="E416" s="32"/>
    </row>
    <row r="417" spans="2:5" x14ac:dyDescent="0.2">
      <c r="B417" s="47"/>
      <c r="C417" s="47"/>
      <c r="D417" s="47"/>
      <c r="E417" s="32"/>
    </row>
    <row r="418" spans="2:5" x14ac:dyDescent="0.2">
      <c r="B418" s="47"/>
      <c r="C418" s="47"/>
      <c r="D418" s="47"/>
      <c r="E418" s="32"/>
    </row>
    <row r="419" spans="2:5" x14ac:dyDescent="0.2">
      <c r="B419" s="47"/>
      <c r="C419" s="47"/>
      <c r="D419" s="47"/>
      <c r="E419" s="32"/>
    </row>
    <row r="420" spans="2:5" x14ac:dyDescent="0.2">
      <c r="B420" s="47"/>
      <c r="C420" s="47"/>
      <c r="D420" s="47"/>
      <c r="E420" s="32"/>
    </row>
    <row r="421" spans="2:5" x14ac:dyDescent="0.2">
      <c r="B421" s="47"/>
      <c r="C421" s="47"/>
      <c r="D421" s="47"/>
      <c r="E421" s="32"/>
    </row>
    <row r="422" spans="2:5" x14ac:dyDescent="0.2">
      <c r="B422" s="47"/>
      <c r="C422" s="47"/>
      <c r="D422" s="47"/>
      <c r="E422" s="32"/>
    </row>
    <row r="423" spans="2:5" x14ac:dyDescent="0.2">
      <c r="B423" s="47"/>
      <c r="C423" s="47"/>
      <c r="D423" s="47"/>
      <c r="E423" s="32"/>
    </row>
    <row r="424" spans="2:5" x14ac:dyDescent="0.2">
      <c r="B424" s="47"/>
      <c r="C424" s="47"/>
      <c r="D424" s="47"/>
      <c r="E424" s="32"/>
    </row>
    <row r="425" spans="2:5" x14ac:dyDescent="0.2">
      <c r="B425" s="47"/>
      <c r="C425" s="47"/>
      <c r="D425" s="47"/>
      <c r="E425" s="32"/>
    </row>
    <row r="426" spans="2:5" x14ac:dyDescent="0.2">
      <c r="B426" s="47"/>
      <c r="C426" s="47"/>
      <c r="D426" s="47"/>
      <c r="E426" s="32"/>
    </row>
    <row r="427" spans="2:5" x14ac:dyDescent="0.2">
      <c r="B427" s="47"/>
      <c r="C427" s="47"/>
      <c r="D427" s="47"/>
      <c r="E427" s="32"/>
    </row>
    <row r="428" spans="2:5" x14ac:dyDescent="0.2">
      <c r="B428" s="47"/>
      <c r="C428" s="47"/>
      <c r="D428" s="47"/>
      <c r="E428" s="32"/>
    </row>
    <row r="429" spans="2:5" x14ac:dyDescent="0.2">
      <c r="B429" s="47"/>
      <c r="C429" s="47"/>
      <c r="D429" s="47"/>
      <c r="E429" s="32"/>
    </row>
    <row r="430" spans="2:5" x14ac:dyDescent="0.2">
      <c r="B430" s="47"/>
      <c r="C430" s="47"/>
      <c r="D430" s="47"/>
      <c r="E430" s="32"/>
    </row>
    <row r="431" spans="2:5" x14ac:dyDescent="0.2">
      <c r="B431" s="47"/>
      <c r="C431" s="47"/>
      <c r="D431" s="47"/>
      <c r="E431" s="32"/>
    </row>
    <row r="432" spans="2:5" x14ac:dyDescent="0.2">
      <c r="B432" s="47"/>
      <c r="C432" s="47"/>
      <c r="D432" s="47"/>
      <c r="E432" s="32"/>
    </row>
    <row r="433" spans="2:5" x14ac:dyDescent="0.2">
      <c r="B433" s="47"/>
      <c r="C433" s="47"/>
      <c r="D433" s="47"/>
      <c r="E433" s="32"/>
    </row>
    <row r="434" spans="2:5" x14ac:dyDescent="0.2">
      <c r="B434" s="47"/>
      <c r="C434" s="47"/>
      <c r="D434" s="47"/>
      <c r="E434" s="32"/>
    </row>
    <row r="435" spans="2:5" x14ac:dyDescent="0.2">
      <c r="B435" s="47"/>
      <c r="C435" s="47"/>
      <c r="D435" s="47"/>
      <c r="E435" s="32"/>
    </row>
    <row r="436" spans="2:5" x14ac:dyDescent="0.2">
      <c r="B436" s="47"/>
      <c r="C436" s="47"/>
      <c r="D436" s="47"/>
      <c r="E436" s="32"/>
    </row>
    <row r="437" spans="2:5" x14ac:dyDescent="0.2">
      <c r="B437" s="47"/>
      <c r="C437" s="47"/>
      <c r="D437" s="47"/>
      <c r="E437" s="32"/>
    </row>
    <row r="438" spans="2:5" x14ac:dyDescent="0.2">
      <c r="B438" s="47"/>
      <c r="C438" s="47"/>
      <c r="D438" s="47"/>
      <c r="E438" s="32"/>
    </row>
    <row r="439" spans="2:5" x14ac:dyDescent="0.2">
      <c r="B439" s="47"/>
      <c r="C439" s="47"/>
      <c r="D439" s="47"/>
      <c r="E439" s="32"/>
    </row>
    <row r="440" spans="2:5" x14ac:dyDescent="0.2">
      <c r="B440" s="47"/>
      <c r="C440" s="47"/>
      <c r="D440" s="47"/>
      <c r="E440" s="32"/>
    </row>
    <row r="441" spans="2:5" x14ac:dyDescent="0.2">
      <c r="B441" s="47"/>
      <c r="C441" s="47"/>
      <c r="D441" s="47"/>
      <c r="E441" s="32"/>
    </row>
    <row r="442" spans="2:5" x14ac:dyDescent="0.2">
      <c r="B442" s="47"/>
      <c r="C442" s="47"/>
      <c r="D442" s="47"/>
      <c r="E442" s="32"/>
    </row>
    <row r="443" spans="2:5" x14ac:dyDescent="0.2">
      <c r="B443" s="47"/>
      <c r="C443" s="47"/>
      <c r="D443" s="47"/>
      <c r="E443" s="32"/>
    </row>
    <row r="444" spans="2:5" x14ac:dyDescent="0.2">
      <c r="B444" s="47"/>
      <c r="C444" s="47"/>
      <c r="D444" s="47"/>
      <c r="E444" s="32"/>
    </row>
    <row r="445" spans="2:5" x14ac:dyDescent="0.2">
      <c r="B445" s="47"/>
      <c r="C445" s="47"/>
      <c r="D445" s="47"/>
      <c r="E445" s="32"/>
    </row>
    <row r="446" spans="2:5" x14ac:dyDescent="0.2">
      <c r="B446" s="47"/>
      <c r="C446" s="47"/>
      <c r="D446" s="47"/>
      <c r="E446" s="32"/>
    </row>
    <row r="447" spans="2:5" x14ac:dyDescent="0.2">
      <c r="B447" s="47"/>
      <c r="C447" s="47"/>
      <c r="D447" s="47"/>
      <c r="E447" s="32"/>
    </row>
    <row r="448" spans="2:5" x14ac:dyDescent="0.2">
      <c r="B448" s="47"/>
      <c r="C448" s="47"/>
      <c r="D448" s="47"/>
      <c r="E448" s="32"/>
    </row>
    <row r="449" spans="2:5" x14ac:dyDescent="0.2">
      <c r="B449" s="47"/>
      <c r="C449" s="47"/>
      <c r="D449" s="47"/>
      <c r="E449" s="32"/>
    </row>
    <row r="450" spans="2:5" x14ac:dyDescent="0.2">
      <c r="B450" s="47"/>
      <c r="C450" s="47"/>
      <c r="D450" s="47"/>
      <c r="E450" s="32"/>
    </row>
    <row r="451" spans="2:5" x14ac:dyDescent="0.2">
      <c r="B451" s="47"/>
      <c r="C451" s="47"/>
      <c r="D451" s="47"/>
      <c r="E451" s="32"/>
    </row>
    <row r="452" spans="2:5" x14ac:dyDescent="0.2">
      <c r="B452" s="47"/>
      <c r="C452" s="47"/>
      <c r="D452" s="47"/>
      <c r="E452" s="32"/>
    </row>
    <row r="453" spans="2:5" x14ac:dyDescent="0.2">
      <c r="B453" s="47"/>
      <c r="C453" s="47"/>
      <c r="D453" s="47"/>
      <c r="E453" s="32"/>
    </row>
    <row r="454" spans="2:5" x14ac:dyDescent="0.2">
      <c r="B454" s="47"/>
      <c r="C454" s="47"/>
      <c r="D454" s="47"/>
      <c r="E454" s="32"/>
    </row>
    <row r="455" spans="2:5" x14ac:dyDescent="0.2">
      <c r="B455" s="47"/>
      <c r="C455" s="47"/>
      <c r="D455" s="47"/>
      <c r="E455" s="32"/>
    </row>
    <row r="456" spans="2:5" x14ac:dyDescent="0.2">
      <c r="B456" s="47"/>
      <c r="C456" s="47"/>
      <c r="D456" s="47"/>
      <c r="E456" s="32"/>
    </row>
    <row r="457" spans="2:5" x14ac:dyDescent="0.2">
      <c r="B457" s="47"/>
      <c r="C457" s="47"/>
      <c r="D457" s="47"/>
      <c r="E457" s="32"/>
    </row>
    <row r="458" spans="2:5" x14ac:dyDescent="0.2">
      <c r="B458" s="47"/>
      <c r="C458" s="47"/>
      <c r="D458" s="47"/>
      <c r="E458" s="32"/>
    </row>
    <row r="459" spans="2:5" x14ac:dyDescent="0.2">
      <c r="B459" s="47"/>
      <c r="C459" s="47"/>
      <c r="D459" s="47"/>
      <c r="E459" s="32"/>
    </row>
    <row r="460" spans="2:5" x14ac:dyDescent="0.2">
      <c r="B460" s="47"/>
      <c r="C460" s="47"/>
      <c r="D460" s="47"/>
      <c r="E460" s="32"/>
    </row>
    <row r="461" spans="2:5" x14ac:dyDescent="0.2">
      <c r="B461" s="47"/>
      <c r="C461" s="47"/>
      <c r="D461" s="47"/>
      <c r="E461" s="32"/>
    </row>
    <row r="462" spans="2:5" x14ac:dyDescent="0.2">
      <c r="B462" s="47"/>
      <c r="C462" s="47"/>
      <c r="D462" s="47"/>
      <c r="E462" s="32"/>
    </row>
    <row r="463" spans="2:5" x14ac:dyDescent="0.2">
      <c r="B463" s="47"/>
      <c r="C463" s="47"/>
      <c r="D463" s="47"/>
      <c r="E463" s="32"/>
    </row>
    <row r="464" spans="2:5" x14ac:dyDescent="0.2">
      <c r="B464" s="47"/>
      <c r="C464" s="47"/>
      <c r="D464" s="47"/>
      <c r="E464" s="32"/>
    </row>
    <row r="465" spans="2:5" x14ac:dyDescent="0.2">
      <c r="B465" s="47"/>
      <c r="C465" s="47"/>
      <c r="D465" s="47"/>
      <c r="E465" s="32"/>
    </row>
    <row r="466" spans="2:5" x14ac:dyDescent="0.2">
      <c r="B466" s="47"/>
      <c r="C466" s="47"/>
      <c r="D466" s="47"/>
      <c r="E466" s="32"/>
    </row>
    <row r="467" spans="2:5" x14ac:dyDescent="0.2">
      <c r="B467" s="47"/>
      <c r="C467" s="47"/>
      <c r="D467" s="47"/>
      <c r="E467" s="32"/>
    </row>
    <row r="468" spans="2:5" x14ac:dyDescent="0.2">
      <c r="B468" s="47"/>
      <c r="C468" s="47"/>
      <c r="D468" s="47"/>
      <c r="E468" s="32"/>
    </row>
    <row r="469" spans="2:5" x14ac:dyDescent="0.2">
      <c r="B469" s="47"/>
      <c r="C469" s="47"/>
      <c r="D469" s="47"/>
      <c r="E469" s="32"/>
    </row>
    <row r="470" spans="2:5" x14ac:dyDescent="0.2">
      <c r="B470" s="47"/>
      <c r="C470" s="47"/>
      <c r="D470" s="47"/>
      <c r="E470" s="32"/>
    </row>
    <row r="471" spans="2:5" x14ac:dyDescent="0.2">
      <c r="B471" s="47"/>
      <c r="C471" s="47"/>
      <c r="D471" s="47"/>
      <c r="E471" s="32"/>
    </row>
    <row r="472" spans="2:5" x14ac:dyDescent="0.2">
      <c r="B472" s="47"/>
      <c r="C472" s="47"/>
      <c r="D472" s="47"/>
      <c r="E472" s="32"/>
    </row>
    <row r="473" spans="2:5" x14ac:dyDescent="0.2">
      <c r="B473" s="47"/>
      <c r="C473" s="47"/>
      <c r="D473" s="47"/>
      <c r="E473" s="32"/>
    </row>
    <row r="474" spans="2:5" x14ac:dyDescent="0.2">
      <c r="B474" s="47"/>
      <c r="C474" s="47"/>
      <c r="D474" s="47"/>
      <c r="E474" s="32"/>
    </row>
    <row r="475" spans="2:5" x14ac:dyDescent="0.2">
      <c r="B475" s="47"/>
      <c r="C475" s="47"/>
      <c r="D475" s="47"/>
      <c r="E475" s="32"/>
    </row>
    <row r="476" spans="2:5" x14ac:dyDescent="0.2">
      <c r="B476" s="47"/>
      <c r="C476" s="47"/>
      <c r="D476" s="47"/>
      <c r="E476" s="32"/>
    </row>
    <row r="477" spans="2:5" x14ac:dyDescent="0.2">
      <c r="B477" s="47"/>
      <c r="C477" s="47"/>
      <c r="D477" s="47"/>
      <c r="E477" s="32"/>
    </row>
    <row r="478" spans="2:5" x14ac:dyDescent="0.2">
      <c r="B478" s="47"/>
      <c r="C478" s="47"/>
      <c r="D478" s="47"/>
      <c r="E478" s="32"/>
    </row>
    <row r="479" spans="2:5" x14ac:dyDescent="0.2">
      <c r="B479" s="47"/>
      <c r="C479" s="47"/>
      <c r="D479" s="47"/>
      <c r="E479" s="32"/>
    </row>
    <row r="480" spans="2:5" x14ac:dyDescent="0.2">
      <c r="B480" s="47"/>
      <c r="C480" s="47"/>
      <c r="D480" s="47"/>
      <c r="E480" s="32"/>
    </row>
    <row r="481" spans="2:5" x14ac:dyDescent="0.2">
      <c r="B481" s="47"/>
      <c r="C481" s="47"/>
      <c r="D481" s="47"/>
      <c r="E481" s="32"/>
    </row>
    <row r="482" spans="2:5" x14ac:dyDescent="0.2">
      <c r="B482" s="47"/>
      <c r="C482" s="47"/>
      <c r="D482" s="47"/>
      <c r="E482" s="32"/>
    </row>
    <row r="483" spans="2:5" x14ac:dyDescent="0.2">
      <c r="B483" s="47"/>
      <c r="C483" s="47"/>
      <c r="D483" s="47"/>
      <c r="E483" s="32"/>
    </row>
    <row r="484" spans="2:5" x14ac:dyDescent="0.2">
      <c r="B484" s="47"/>
      <c r="C484" s="47"/>
      <c r="D484" s="47"/>
      <c r="E484" s="32"/>
    </row>
    <row r="485" spans="2:5" x14ac:dyDescent="0.2">
      <c r="B485" s="47"/>
      <c r="C485" s="47"/>
      <c r="D485" s="47"/>
      <c r="E485" s="32"/>
    </row>
    <row r="486" spans="2:5" x14ac:dyDescent="0.2">
      <c r="B486" s="47"/>
      <c r="C486" s="47"/>
      <c r="D486" s="47"/>
      <c r="E486" s="32"/>
    </row>
    <row r="487" spans="2:5" x14ac:dyDescent="0.2">
      <c r="B487" s="47"/>
      <c r="C487" s="47"/>
      <c r="D487" s="47"/>
      <c r="E487" s="32"/>
    </row>
    <row r="488" spans="2:5" x14ac:dyDescent="0.2">
      <c r="B488" s="47"/>
      <c r="C488" s="47"/>
      <c r="D488" s="47"/>
      <c r="E488" s="32"/>
    </row>
    <row r="489" spans="2:5" x14ac:dyDescent="0.2">
      <c r="B489" s="47"/>
      <c r="C489" s="47"/>
      <c r="D489" s="47"/>
      <c r="E489" s="32"/>
    </row>
    <row r="490" spans="2:5" x14ac:dyDescent="0.2">
      <c r="B490" s="47"/>
      <c r="C490" s="47"/>
      <c r="D490" s="47"/>
      <c r="E490" s="32"/>
    </row>
    <row r="491" spans="2:5" x14ac:dyDescent="0.2">
      <c r="B491" s="47"/>
      <c r="C491" s="47"/>
      <c r="D491" s="47"/>
      <c r="E491" s="32"/>
    </row>
    <row r="492" spans="2:5" x14ac:dyDescent="0.2">
      <c r="B492" s="47"/>
      <c r="C492" s="47"/>
      <c r="D492" s="47"/>
      <c r="E492" s="32"/>
    </row>
    <row r="493" spans="2:5" x14ac:dyDescent="0.2">
      <c r="B493" s="47"/>
      <c r="C493" s="47"/>
      <c r="D493" s="47"/>
      <c r="E493" s="32"/>
    </row>
    <row r="494" spans="2:5" x14ac:dyDescent="0.2">
      <c r="B494" s="47"/>
      <c r="C494" s="47"/>
      <c r="D494" s="47"/>
      <c r="E494" s="32"/>
    </row>
    <row r="495" spans="2:5" x14ac:dyDescent="0.2">
      <c r="B495" s="47"/>
      <c r="C495" s="47"/>
      <c r="D495" s="47"/>
      <c r="E495" s="32"/>
    </row>
    <row r="496" spans="2:5" x14ac:dyDescent="0.2">
      <c r="B496" s="47"/>
      <c r="C496" s="47"/>
      <c r="D496" s="47"/>
      <c r="E496" s="32"/>
    </row>
    <row r="497" spans="2:5" x14ac:dyDescent="0.2">
      <c r="B497" s="47"/>
      <c r="C497" s="47"/>
      <c r="D497" s="47"/>
      <c r="E497" s="32"/>
    </row>
    <row r="498" spans="2:5" x14ac:dyDescent="0.2">
      <c r="B498" s="47"/>
      <c r="C498" s="47"/>
      <c r="D498" s="47"/>
      <c r="E498" s="32"/>
    </row>
    <row r="499" spans="2:5" x14ac:dyDescent="0.2">
      <c r="B499" s="47"/>
      <c r="C499" s="47"/>
      <c r="D499" s="47"/>
      <c r="E499" s="32"/>
    </row>
    <row r="500" spans="2:5" x14ac:dyDescent="0.2">
      <c r="B500" s="47"/>
      <c r="C500" s="47"/>
      <c r="D500" s="47"/>
      <c r="E500" s="32"/>
    </row>
    <row r="501" spans="2:5" x14ac:dyDescent="0.2">
      <c r="B501" s="47"/>
      <c r="C501" s="47"/>
      <c r="D501" s="47"/>
      <c r="E501" s="32"/>
    </row>
    <row r="502" spans="2:5" x14ac:dyDescent="0.2">
      <c r="B502" s="47"/>
      <c r="C502" s="47"/>
      <c r="D502" s="47"/>
      <c r="E502" s="32"/>
    </row>
    <row r="503" spans="2:5" x14ac:dyDescent="0.2">
      <c r="B503" s="47"/>
      <c r="C503" s="47"/>
      <c r="D503" s="47"/>
      <c r="E503" s="32"/>
    </row>
    <row r="504" spans="2:5" x14ac:dyDescent="0.2">
      <c r="B504" s="47"/>
      <c r="C504" s="47"/>
      <c r="D504" s="47"/>
      <c r="E504" s="32"/>
    </row>
    <row r="505" spans="2:5" x14ac:dyDescent="0.2">
      <c r="B505" s="47"/>
      <c r="C505" s="47"/>
      <c r="D505" s="47"/>
      <c r="E505" s="32"/>
    </row>
    <row r="506" spans="2:5" x14ac:dyDescent="0.2">
      <c r="B506" s="47"/>
      <c r="C506" s="47"/>
      <c r="D506" s="47"/>
      <c r="E506" s="32"/>
    </row>
    <row r="507" spans="2:5" x14ac:dyDescent="0.2">
      <c r="B507" s="47"/>
      <c r="C507" s="47"/>
      <c r="D507" s="47"/>
      <c r="E507" s="32"/>
    </row>
    <row r="508" spans="2:5" x14ac:dyDescent="0.2">
      <c r="B508" s="47"/>
      <c r="C508" s="47"/>
      <c r="D508" s="47"/>
      <c r="E508" s="32"/>
    </row>
    <row r="509" spans="2:5" x14ac:dyDescent="0.2">
      <c r="B509" s="47"/>
      <c r="C509" s="47"/>
      <c r="D509" s="47"/>
      <c r="E509" s="32"/>
    </row>
    <row r="510" spans="2:5" x14ac:dyDescent="0.2">
      <c r="B510" s="47"/>
      <c r="C510" s="47"/>
      <c r="D510" s="47"/>
      <c r="E510" s="32"/>
    </row>
    <row r="511" spans="2:5" x14ac:dyDescent="0.2">
      <c r="B511" s="47"/>
      <c r="C511" s="47"/>
      <c r="D511" s="47"/>
      <c r="E511" s="32"/>
    </row>
    <row r="512" spans="2:5" x14ac:dyDescent="0.2">
      <c r="B512" s="47"/>
      <c r="C512" s="47"/>
      <c r="D512" s="47"/>
      <c r="E512" s="32"/>
    </row>
    <row r="513" spans="2:5" x14ac:dyDescent="0.2">
      <c r="B513" s="47"/>
      <c r="C513" s="47"/>
      <c r="D513" s="47"/>
      <c r="E513" s="32"/>
    </row>
    <row r="514" spans="2:5" x14ac:dyDescent="0.2">
      <c r="B514" s="47"/>
      <c r="C514" s="47"/>
      <c r="D514" s="47"/>
      <c r="E514" s="32"/>
    </row>
    <row r="515" spans="2:5" x14ac:dyDescent="0.2">
      <c r="B515" s="47"/>
      <c r="C515" s="47"/>
      <c r="D515" s="47"/>
      <c r="E515" s="32"/>
    </row>
    <row r="516" spans="2:5" x14ac:dyDescent="0.2">
      <c r="B516" s="47"/>
      <c r="C516" s="47"/>
      <c r="D516" s="47"/>
      <c r="E516" s="32"/>
    </row>
    <row r="517" spans="2:5" x14ac:dyDescent="0.2">
      <c r="B517" s="47"/>
      <c r="C517" s="47"/>
      <c r="D517" s="47"/>
      <c r="E517" s="32"/>
    </row>
    <row r="518" spans="2:5" x14ac:dyDescent="0.2">
      <c r="B518" s="47"/>
      <c r="C518" s="47"/>
      <c r="D518" s="47"/>
      <c r="E518" s="32"/>
    </row>
    <row r="519" spans="2:5" x14ac:dyDescent="0.2">
      <c r="B519" s="47"/>
      <c r="C519" s="47"/>
      <c r="D519" s="47"/>
      <c r="E519" s="32"/>
    </row>
    <row r="520" spans="2:5" x14ac:dyDescent="0.2">
      <c r="B520" s="47"/>
      <c r="C520" s="47"/>
      <c r="D520" s="47"/>
      <c r="E520" s="32"/>
    </row>
    <row r="521" spans="2:5" x14ac:dyDescent="0.2">
      <c r="B521" s="47"/>
      <c r="C521" s="47"/>
      <c r="D521" s="47"/>
      <c r="E521" s="32"/>
    </row>
    <row r="522" spans="2:5" x14ac:dyDescent="0.2">
      <c r="B522" s="47"/>
      <c r="C522" s="47"/>
      <c r="D522" s="47"/>
      <c r="E522" s="32"/>
    </row>
    <row r="523" spans="2:5" x14ac:dyDescent="0.2">
      <c r="B523" s="47"/>
      <c r="C523" s="47"/>
      <c r="D523" s="47"/>
      <c r="E523" s="32"/>
    </row>
    <row r="524" spans="2:5" x14ac:dyDescent="0.2">
      <c r="B524" s="47"/>
      <c r="C524" s="47"/>
      <c r="D524" s="47"/>
      <c r="E524" s="32"/>
    </row>
    <row r="525" spans="2:5" x14ac:dyDescent="0.2">
      <c r="B525" s="47"/>
      <c r="C525" s="47"/>
      <c r="D525" s="47"/>
      <c r="E525" s="32"/>
    </row>
    <row r="526" spans="2:5" x14ac:dyDescent="0.2">
      <c r="B526" s="47"/>
      <c r="C526" s="47"/>
      <c r="D526" s="47"/>
      <c r="E526" s="32"/>
    </row>
    <row r="527" spans="2:5" x14ac:dyDescent="0.2">
      <c r="B527" s="47"/>
      <c r="C527" s="47"/>
      <c r="D527" s="47"/>
      <c r="E527" s="32"/>
    </row>
    <row r="528" spans="2:5" x14ac:dyDescent="0.2">
      <c r="B528" s="47"/>
      <c r="C528" s="47"/>
      <c r="D528" s="47"/>
      <c r="E528" s="32"/>
    </row>
    <row r="529" spans="2:5" x14ac:dyDescent="0.2">
      <c r="B529" s="47"/>
      <c r="C529" s="47"/>
      <c r="D529" s="47"/>
      <c r="E529" s="32"/>
    </row>
    <row r="530" spans="2:5" x14ac:dyDescent="0.2">
      <c r="B530" s="47"/>
      <c r="C530" s="47"/>
      <c r="D530" s="47"/>
      <c r="E530" s="32"/>
    </row>
    <row r="531" spans="2:5" x14ac:dyDescent="0.2">
      <c r="B531" s="47"/>
      <c r="C531" s="47"/>
      <c r="D531" s="47"/>
      <c r="E531" s="32"/>
    </row>
    <row r="532" spans="2:5" x14ac:dyDescent="0.2">
      <c r="B532" s="47"/>
      <c r="C532" s="47"/>
      <c r="D532" s="47"/>
      <c r="E532" s="32"/>
    </row>
    <row r="533" spans="2:5" x14ac:dyDescent="0.2">
      <c r="B533" s="47"/>
      <c r="C533" s="47"/>
      <c r="D533" s="47"/>
      <c r="E533" s="32"/>
    </row>
    <row r="534" spans="2:5" x14ac:dyDescent="0.2">
      <c r="B534" s="47"/>
      <c r="C534" s="47"/>
      <c r="D534" s="47"/>
      <c r="E534" s="32"/>
    </row>
    <row r="535" spans="2:5" x14ac:dyDescent="0.2">
      <c r="B535" s="47"/>
      <c r="C535" s="47"/>
      <c r="D535" s="47"/>
      <c r="E535" s="32"/>
    </row>
    <row r="536" spans="2:5" x14ac:dyDescent="0.2">
      <c r="B536" s="47"/>
      <c r="C536" s="47"/>
      <c r="D536" s="47"/>
      <c r="E536" s="32"/>
    </row>
    <row r="537" spans="2:5" x14ac:dyDescent="0.2">
      <c r="B537" s="47"/>
      <c r="C537" s="47"/>
      <c r="D537" s="47"/>
      <c r="E537" s="32"/>
    </row>
    <row r="538" spans="2:5" x14ac:dyDescent="0.2">
      <c r="B538" s="47"/>
      <c r="C538" s="47"/>
      <c r="D538" s="47"/>
      <c r="E538" s="32"/>
    </row>
    <row r="539" spans="2:5" x14ac:dyDescent="0.2">
      <c r="B539" s="47"/>
      <c r="C539" s="47"/>
      <c r="D539" s="47"/>
      <c r="E539" s="32"/>
    </row>
    <row r="540" spans="2:5" x14ac:dyDescent="0.2">
      <c r="B540" s="47"/>
      <c r="C540" s="47"/>
      <c r="D540" s="47"/>
      <c r="E540" s="32"/>
    </row>
    <row r="541" spans="2:5" x14ac:dyDescent="0.2">
      <c r="B541" s="47"/>
      <c r="C541" s="47"/>
      <c r="D541" s="47"/>
      <c r="E541" s="32"/>
    </row>
    <row r="542" spans="2:5" x14ac:dyDescent="0.2">
      <c r="B542" s="47"/>
      <c r="C542" s="47"/>
      <c r="D542" s="47"/>
      <c r="E542" s="32"/>
    </row>
    <row r="543" spans="2:5" x14ac:dyDescent="0.2">
      <c r="B543" s="47"/>
      <c r="C543" s="47"/>
      <c r="D543" s="47"/>
      <c r="E543" s="32"/>
    </row>
    <row r="544" spans="2:5" x14ac:dyDescent="0.2">
      <c r="B544" s="47"/>
      <c r="C544" s="47"/>
      <c r="D544" s="47"/>
      <c r="E544" s="32"/>
    </row>
    <row r="545" spans="2:5" x14ac:dyDescent="0.2">
      <c r="B545" s="47"/>
      <c r="C545" s="47"/>
      <c r="D545" s="47"/>
      <c r="E545" s="32"/>
    </row>
    <row r="546" spans="2:5" x14ac:dyDescent="0.2">
      <c r="B546" s="47"/>
      <c r="C546" s="47"/>
      <c r="D546" s="47"/>
      <c r="E546" s="32"/>
    </row>
    <row r="547" spans="2:5" x14ac:dyDescent="0.2">
      <c r="B547" s="47"/>
      <c r="C547" s="47"/>
      <c r="D547" s="47"/>
      <c r="E547" s="32"/>
    </row>
    <row r="548" spans="2:5" x14ac:dyDescent="0.2">
      <c r="B548" s="47"/>
      <c r="C548" s="47"/>
      <c r="D548" s="47"/>
      <c r="E548" s="32"/>
    </row>
    <row r="549" spans="2:5" x14ac:dyDescent="0.2">
      <c r="B549" s="47"/>
      <c r="C549" s="47"/>
      <c r="D549" s="47"/>
      <c r="E549" s="32"/>
    </row>
    <row r="550" spans="2:5" x14ac:dyDescent="0.2">
      <c r="B550" s="47"/>
      <c r="C550" s="47"/>
      <c r="D550" s="47"/>
      <c r="E550" s="32"/>
    </row>
    <row r="551" spans="2:5" x14ac:dyDescent="0.2">
      <c r="B551" s="47"/>
      <c r="C551" s="47"/>
      <c r="D551" s="47"/>
      <c r="E551" s="32"/>
    </row>
    <row r="552" spans="2:5" x14ac:dyDescent="0.2">
      <c r="B552" s="47"/>
      <c r="C552" s="47"/>
      <c r="D552" s="47"/>
      <c r="E552" s="32"/>
    </row>
    <row r="553" spans="2:5" x14ac:dyDescent="0.2">
      <c r="B553" s="47"/>
      <c r="C553" s="47"/>
      <c r="D553" s="47"/>
      <c r="E553" s="32"/>
    </row>
    <row r="554" spans="2:5" x14ac:dyDescent="0.2">
      <c r="B554" s="47"/>
      <c r="C554" s="47"/>
      <c r="D554" s="47"/>
      <c r="E554" s="32"/>
    </row>
    <row r="555" spans="2:5" x14ac:dyDescent="0.2">
      <c r="B555" s="47"/>
      <c r="C555" s="47"/>
      <c r="D555" s="47"/>
      <c r="E555" s="32"/>
    </row>
    <row r="556" spans="2:5" x14ac:dyDescent="0.2">
      <c r="B556" s="47"/>
      <c r="C556" s="47"/>
      <c r="D556" s="47"/>
      <c r="E556" s="32"/>
    </row>
    <row r="557" spans="2:5" x14ac:dyDescent="0.2">
      <c r="B557" s="47"/>
      <c r="C557" s="47"/>
      <c r="D557" s="47"/>
      <c r="E557" s="32"/>
    </row>
    <row r="558" spans="2:5" x14ac:dyDescent="0.2">
      <c r="B558" s="47"/>
      <c r="C558" s="47"/>
      <c r="D558" s="47"/>
      <c r="E558" s="32"/>
    </row>
    <row r="559" spans="2:5" x14ac:dyDescent="0.2">
      <c r="B559" s="47"/>
      <c r="C559" s="47"/>
      <c r="D559" s="47"/>
      <c r="E559" s="32"/>
    </row>
    <row r="560" spans="2:5" x14ac:dyDescent="0.2">
      <c r="B560" s="47"/>
      <c r="C560" s="47"/>
      <c r="D560" s="47"/>
      <c r="E560" s="32"/>
    </row>
    <row r="561" spans="2:5" x14ac:dyDescent="0.2">
      <c r="B561" s="47"/>
      <c r="C561" s="47"/>
      <c r="D561" s="47"/>
      <c r="E561" s="32"/>
    </row>
    <row r="562" spans="2:5" x14ac:dyDescent="0.2">
      <c r="B562" s="47"/>
      <c r="C562" s="47"/>
      <c r="D562" s="47"/>
      <c r="E562" s="32"/>
    </row>
    <row r="563" spans="2:5" x14ac:dyDescent="0.2">
      <c r="B563" s="47"/>
      <c r="C563" s="47"/>
      <c r="D563" s="47"/>
      <c r="E563" s="32"/>
    </row>
    <row r="564" spans="2:5" x14ac:dyDescent="0.2">
      <c r="B564" s="47"/>
      <c r="C564" s="47"/>
      <c r="D564" s="47"/>
      <c r="E564" s="32"/>
    </row>
    <row r="565" spans="2:5" x14ac:dyDescent="0.2">
      <c r="B565" s="47"/>
      <c r="C565" s="47"/>
      <c r="D565" s="47"/>
      <c r="E565" s="32"/>
    </row>
    <row r="566" spans="2:5" x14ac:dyDescent="0.2">
      <c r="B566" s="47"/>
      <c r="C566" s="47"/>
      <c r="D566" s="47"/>
      <c r="E566" s="32"/>
    </row>
    <row r="567" spans="2:5" x14ac:dyDescent="0.2">
      <c r="B567" s="47"/>
      <c r="C567" s="47"/>
      <c r="D567" s="47"/>
      <c r="E567" s="32"/>
    </row>
    <row r="568" spans="2:5" x14ac:dyDescent="0.2">
      <c r="B568" s="47"/>
      <c r="C568" s="47"/>
      <c r="D568" s="47"/>
      <c r="E568" s="32"/>
    </row>
    <row r="569" spans="2:5" x14ac:dyDescent="0.2">
      <c r="B569" s="47"/>
      <c r="C569" s="47"/>
      <c r="D569" s="47"/>
      <c r="E569" s="32"/>
    </row>
    <row r="570" spans="2:5" x14ac:dyDescent="0.2">
      <c r="B570" s="47"/>
      <c r="C570" s="47"/>
      <c r="D570" s="47"/>
      <c r="E570" s="32"/>
    </row>
    <row r="571" spans="2:5" x14ac:dyDescent="0.2">
      <c r="B571" s="47"/>
      <c r="C571" s="47"/>
      <c r="D571" s="47"/>
      <c r="E571" s="32"/>
    </row>
    <row r="572" spans="2:5" x14ac:dyDescent="0.2">
      <c r="B572" s="47"/>
      <c r="C572" s="47"/>
      <c r="D572" s="47"/>
      <c r="E572" s="32"/>
    </row>
    <row r="573" spans="2:5" x14ac:dyDescent="0.2">
      <c r="B573" s="47"/>
      <c r="C573" s="47"/>
      <c r="D573" s="47"/>
      <c r="E573" s="32"/>
    </row>
    <row r="574" spans="2:5" x14ac:dyDescent="0.2">
      <c r="B574" s="47"/>
      <c r="C574" s="47"/>
      <c r="D574" s="47"/>
      <c r="E574" s="32"/>
    </row>
    <row r="575" spans="2:5" x14ac:dyDescent="0.2">
      <c r="B575" s="47"/>
      <c r="C575" s="47"/>
      <c r="D575" s="47"/>
      <c r="E575" s="32"/>
    </row>
    <row r="576" spans="2:5" x14ac:dyDescent="0.2">
      <c r="B576" s="47"/>
      <c r="C576" s="47"/>
      <c r="D576" s="47"/>
      <c r="E576" s="32"/>
    </row>
    <row r="577" spans="2:5" x14ac:dyDescent="0.2">
      <c r="B577" s="47"/>
      <c r="C577" s="47"/>
      <c r="D577" s="47"/>
      <c r="E577" s="32"/>
    </row>
    <row r="578" spans="2:5" x14ac:dyDescent="0.2">
      <c r="B578" s="47"/>
      <c r="C578" s="47"/>
      <c r="D578" s="47"/>
      <c r="E578" s="32"/>
    </row>
    <row r="579" spans="2:5" x14ac:dyDescent="0.2">
      <c r="B579" s="47"/>
      <c r="C579" s="47"/>
      <c r="D579" s="47"/>
      <c r="E579" s="32"/>
    </row>
    <row r="580" spans="2:5" x14ac:dyDescent="0.2">
      <c r="B580" s="47"/>
      <c r="C580" s="47"/>
      <c r="D580" s="47"/>
      <c r="E580" s="32"/>
    </row>
    <row r="581" spans="2:5" x14ac:dyDescent="0.2">
      <c r="B581" s="47"/>
      <c r="C581" s="47"/>
      <c r="D581" s="47"/>
      <c r="E581" s="32"/>
    </row>
    <row r="582" spans="2:5" x14ac:dyDescent="0.2">
      <c r="B582" s="47"/>
      <c r="C582" s="47"/>
      <c r="D582" s="47"/>
      <c r="E582" s="32"/>
    </row>
    <row r="583" spans="2:5" x14ac:dyDescent="0.2">
      <c r="B583" s="47"/>
      <c r="C583" s="47"/>
      <c r="D583" s="47"/>
      <c r="E583" s="32"/>
    </row>
    <row r="584" spans="2:5" x14ac:dyDescent="0.2">
      <c r="B584" s="47"/>
      <c r="C584" s="47"/>
      <c r="D584" s="47"/>
      <c r="E584" s="32"/>
    </row>
    <row r="585" spans="2:5" x14ac:dyDescent="0.2">
      <c r="B585" s="47"/>
      <c r="C585" s="47"/>
      <c r="D585" s="47"/>
      <c r="E585" s="32"/>
    </row>
    <row r="586" spans="2:5" x14ac:dyDescent="0.2">
      <c r="B586" s="47"/>
      <c r="C586" s="47"/>
      <c r="D586" s="47"/>
      <c r="E586" s="32"/>
    </row>
    <row r="587" spans="2:5" x14ac:dyDescent="0.2">
      <c r="B587" s="47"/>
      <c r="C587" s="47"/>
      <c r="D587" s="47"/>
      <c r="E587" s="32"/>
    </row>
    <row r="588" spans="2:5" x14ac:dyDescent="0.2">
      <c r="B588" s="47"/>
      <c r="C588" s="47"/>
      <c r="D588" s="47"/>
      <c r="E588" s="32"/>
    </row>
    <row r="589" spans="2:5" x14ac:dyDescent="0.2">
      <c r="B589" s="47"/>
      <c r="C589" s="47"/>
      <c r="D589" s="47"/>
      <c r="E589" s="32"/>
    </row>
    <row r="590" spans="2:5" x14ac:dyDescent="0.2">
      <c r="B590" s="47"/>
      <c r="C590" s="47"/>
      <c r="D590" s="47"/>
      <c r="E590" s="32"/>
    </row>
    <row r="591" spans="2:5" x14ac:dyDescent="0.2">
      <c r="B591" s="47"/>
      <c r="C591" s="47"/>
      <c r="D591" s="47"/>
      <c r="E591" s="32"/>
    </row>
    <row r="592" spans="2:5" x14ac:dyDescent="0.2">
      <c r="B592" s="47"/>
      <c r="C592" s="47"/>
      <c r="D592" s="47"/>
      <c r="E592" s="32"/>
    </row>
    <row r="593" spans="2:5" x14ac:dyDescent="0.2">
      <c r="B593" s="47"/>
      <c r="C593" s="47"/>
      <c r="D593" s="47"/>
      <c r="E593" s="32"/>
    </row>
    <row r="594" spans="2:5" x14ac:dyDescent="0.2">
      <c r="B594" s="47"/>
      <c r="C594" s="47"/>
      <c r="D594" s="47"/>
      <c r="E594" s="32"/>
    </row>
    <row r="595" spans="2:5" x14ac:dyDescent="0.2">
      <c r="B595" s="47"/>
      <c r="C595" s="47"/>
      <c r="D595" s="47"/>
      <c r="E595" s="32"/>
    </row>
    <row r="596" spans="2:5" x14ac:dyDescent="0.2">
      <c r="B596" s="47"/>
      <c r="C596" s="47"/>
      <c r="D596" s="47"/>
      <c r="E596" s="32"/>
    </row>
    <row r="597" spans="2:5" x14ac:dyDescent="0.2">
      <c r="B597" s="47"/>
      <c r="C597" s="47"/>
      <c r="D597" s="47"/>
      <c r="E597" s="32"/>
    </row>
    <row r="598" spans="2:5" x14ac:dyDescent="0.2">
      <c r="B598" s="47"/>
      <c r="C598" s="47"/>
      <c r="D598" s="47"/>
      <c r="E598" s="32"/>
    </row>
    <row r="599" spans="2:5" x14ac:dyDescent="0.2">
      <c r="B599" s="47"/>
      <c r="C599" s="47"/>
      <c r="D599" s="47"/>
      <c r="E599" s="32"/>
    </row>
    <row r="600" spans="2:5" x14ac:dyDescent="0.2">
      <c r="B600" s="47"/>
      <c r="C600" s="47"/>
      <c r="D600" s="47"/>
      <c r="E600" s="32"/>
    </row>
    <row r="601" spans="2:5" x14ac:dyDescent="0.2">
      <c r="B601" s="47"/>
      <c r="C601" s="47"/>
      <c r="D601" s="47"/>
      <c r="E601" s="32"/>
    </row>
    <row r="602" spans="2:5" x14ac:dyDescent="0.2">
      <c r="B602" s="47"/>
      <c r="C602" s="47"/>
      <c r="D602" s="47"/>
      <c r="E602" s="32"/>
    </row>
    <row r="603" spans="2:5" x14ac:dyDescent="0.2">
      <c r="B603" s="47"/>
      <c r="C603" s="47"/>
      <c r="D603" s="47"/>
      <c r="E603" s="32"/>
    </row>
    <row r="604" spans="2:5" x14ac:dyDescent="0.2">
      <c r="B604" s="47"/>
      <c r="C604" s="47"/>
      <c r="D604" s="47"/>
      <c r="E604" s="32"/>
    </row>
    <row r="605" spans="2:5" x14ac:dyDescent="0.2">
      <c r="B605" s="47"/>
      <c r="C605" s="47"/>
      <c r="D605" s="47"/>
      <c r="E605" s="32"/>
    </row>
    <row r="606" spans="2:5" x14ac:dyDescent="0.2">
      <c r="B606" s="47"/>
      <c r="C606" s="47"/>
      <c r="D606" s="47"/>
      <c r="E606" s="32"/>
    </row>
    <row r="607" spans="2:5" x14ac:dyDescent="0.2">
      <c r="B607" s="47"/>
      <c r="C607" s="47"/>
      <c r="D607" s="47"/>
      <c r="E607" s="32"/>
    </row>
    <row r="608" spans="2:5" x14ac:dyDescent="0.2">
      <c r="B608" s="47"/>
      <c r="C608" s="47"/>
      <c r="D608" s="47"/>
      <c r="E608" s="32"/>
    </row>
    <row r="609" spans="2:5" x14ac:dyDescent="0.2">
      <c r="B609" s="47"/>
      <c r="C609" s="47"/>
      <c r="D609" s="47"/>
      <c r="E609" s="32"/>
    </row>
    <row r="610" spans="2:5" x14ac:dyDescent="0.2">
      <c r="B610" s="47"/>
      <c r="C610" s="47"/>
      <c r="D610" s="47"/>
      <c r="E610" s="32"/>
    </row>
    <row r="611" spans="2:5" x14ac:dyDescent="0.2">
      <c r="B611" s="47"/>
      <c r="C611" s="47"/>
      <c r="D611" s="47"/>
      <c r="E611" s="32"/>
    </row>
    <row r="612" spans="2:5" x14ac:dyDescent="0.2">
      <c r="B612" s="47"/>
      <c r="C612" s="47"/>
      <c r="D612" s="47"/>
      <c r="E612" s="32"/>
    </row>
    <row r="613" spans="2:5" x14ac:dyDescent="0.2">
      <c r="B613" s="47"/>
      <c r="C613" s="47"/>
      <c r="D613" s="47"/>
      <c r="E613" s="32"/>
    </row>
    <row r="614" spans="2:5" x14ac:dyDescent="0.2">
      <c r="B614" s="47"/>
      <c r="C614" s="47"/>
      <c r="D614" s="47"/>
      <c r="E614" s="32"/>
    </row>
    <row r="615" spans="2:5" x14ac:dyDescent="0.2">
      <c r="B615" s="47"/>
      <c r="C615" s="47"/>
      <c r="D615" s="47"/>
      <c r="E615" s="32"/>
    </row>
    <row r="616" spans="2:5" x14ac:dyDescent="0.2">
      <c r="B616" s="47"/>
      <c r="C616" s="47"/>
      <c r="D616" s="47"/>
      <c r="E616" s="32"/>
    </row>
    <row r="617" spans="2:5" x14ac:dyDescent="0.2">
      <c r="B617" s="47"/>
      <c r="C617" s="47"/>
      <c r="D617" s="47"/>
      <c r="E617" s="32"/>
    </row>
    <row r="618" spans="2:5" x14ac:dyDescent="0.2">
      <c r="B618" s="47"/>
      <c r="C618" s="47"/>
      <c r="D618" s="47"/>
      <c r="E618" s="32"/>
    </row>
    <row r="619" spans="2:5" x14ac:dyDescent="0.2">
      <c r="B619" s="47"/>
      <c r="C619" s="47"/>
      <c r="D619" s="47"/>
      <c r="E619" s="32"/>
    </row>
    <row r="620" spans="2:5" x14ac:dyDescent="0.2">
      <c r="B620" s="47"/>
      <c r="C620" s="47"/>
      <c r="D620" s="47"/>
      <c r="E620" s="32"/>
    </row>
    <row r="621" spans="2:5" x14ac:dyDescent="0.2">
      <c r="B621" s="47"/>
      <c r="C621" s="47"/>
      <c r="D621" s="47"/>
      <c r="E621" s="32"/>
    </row>
    <row r="622" spans="2:5" x14ac:dyDescent="0.2">
      <c r="B622" s="47"/>
      <c r="C622" s="47"/>
      <c r="D622" s="47"/>
      <c r="E622" s="32"/>
    </row>
    <row r="623" spans="2:5" x14ac:dyDescent="0.2">
      <c r="B623" s="47"/>
      <c r="C623" s="47"/>
      <c r="D623" s="47"/>
      <c r="E623" s="32"/>
    </row>
    <row r="624" spans="2:5" x14ac:dyDescent="0.2">
      <c r="B624" s="47"/>
      <c r="C624" s="47"/>
      <c r="D624" s="47"/>
      <c r="E624" s="32"/>
    </row>
    <row r="625" spans="2:5" x14ac:dyDescent="0.2">
      <c r="B625" s="47"/>
      <c r="C625" s="47"/>
      <c r="D625" s="47"/>
      <c r="E625" s="32"/>
    </row>
    <row r="626" spans="2:5" x14ac:dyDescent="0.2">
      <c r="B626" s="47"/>
      <c r="C626" s="47"/>
      <c r="D626" s="47"/>
      <c r="E626" s="32"/>
    </row>
    <row r="627" spans="2:5" x14ac:dyDescent="0.2">
      <c r="B627" s="47"/>
      <c r="C627" s="47"/>
      <c r="D627" s="47"/>
      <c r="E627" s="32"/>
    </row>
    <row r="628" spans="2:5" x14ac:dyDescent="0.2">
      <c r="B628" s="47"/>
      <c r="C628" s="47"/>
      <c r="D628" s="47"/>
      <c r="E628" s="32"/>
    </row>
    <row r="629" spans="2:5" x14ac:dyDescent="0.2">
      <c r="B629" s="47"/>
      <c r="C629" s="47"/>
      <c r="D629" s="47"/>
      <c r="E629" s="32"/>
    </row>
    <row r="630" spans="2:5" x14ac:dyDescent="0.2">
      <c r="B630" s="47"/>
      <c r="C630" s="47"/>
      <c r="D630" s="47"/>
      <c r="E630" s="32"/>
    </row>
    <row r="631" spans="2:5" x14ac:dyDescent="0.2">
      <c r="B631" s="47"/>
      <c r="C631" s="47"/>
      <c r="D631" s="47"/>
      <c r="E631" s="32"/>
    </row>
    <row r="632" spans="2:5" x14ac:dyDescent="0.2">
      <c r="B632" s="47"/>
      <c r="C632" s="47"/>
      <c r="D632" s="47"/>
      <c r="E632" s="32"/>
    </row>
    <row r="633" spans="2:5" x14ac:dyDescent="0.2">
      <c r="B633" s="47"/>
      <c r="C633" s="47"/>
      <c r="D633" s="47"/>
      <c r="E633" s="32"/>
    </row>
    <row r="634" spans="2:5" x14ac:dyDescent="0.2">
      <c r="B634" s="47"/>
      <c r="C634" s="47"/>
      <c r="D634" s="47"/>
      <c r="E634" s="32"/>
    </row>
    <row r="635" spans="2:5" x14ac:dyDescent="0.2">
      <c r="B635" s="47"/>
      <c r="C635" s="47"/>
      <c r="D635" s="47"/>
      <c r="E635" s="32"/>
    </row>
    <row r="636" spans="2:5" x14ac:dyDescent="0.2">
      <c r="B636" s="47"/>
      <c r="C636" s="47"/>
      <c r="D636" s="47"/>
      <c r="E636" s="32"/>
    </row>
    <row r="637" spans="2:5" x14ac:dyDescent="0.2">
      <c r="B637" s="47"/>
      <c r="C637" s="47"/>
      <c r="D637" s="47"/>
      <c r="E637" s="32"/>
    </row>
    <row r="638" spans="2:5" x14ac:dyDescent="0.2">
      <c r="B638" s="47"/>
      <c r="C638" s="47"/>
      <c r="D638" s="47"/>
      <c r="E638" s="32"/>
    </row>
    <row r="639" spans="2:5" x14ac:dyDescent="0.2">
      <c r="B639" s="47"/>
      <c r="C639" s="47"/>
      <c r="D639" s="47"/>
      <c r="E639" s="32"/>
    </row>
    <row r="640" spans="2:5" x14ac:dyDescent="0.2">
      <c r="B640" s="47"/>
      <c r="C640" s="47"/>
      <c r="D640" s="47"/>
      <c r="E640" s="32"/>
    </row>
    <row r="641" spans="2:5" x14ac:dyDescent="0.2">
      <c r="B641" s="47"/>
      <c r="C641" s="47"/>
      <c r="D641" s="47"/>
      <c r="E641" s="32"/>
    </row>
    <row r="642" spans="2:5" x14ac:dyDescent="0.2">
      <c r="B642" s="47"/>
      <c r="C642" s="47"/>
      <c r="D642" s="47"/>
      <c r="E642" s="32"/>
    </row>
    <row r="643" spans="2:5" x14ac:dyDescent="0.2">
      <c r="B643" s="47"/>
      <c r="C643" s="47"/>
      <c r="D643" s="47"/>
      <c r="E643" s="32"/>
    </row>
    <row r="644" spans="2:5" x14ac:dyDescent="0.2">
      <c r="B644" s="47"/>
      <c r="C644" s="47"/>
      <c r="D644" s="47"/>
      <c r="E644" s="32"/>
    </row>
    <row r="645" spans="2:5" x14ac:dyDescent="0.2">
      <c r="B645" s="47"/>
      <c r="C645" s="47"/>
      <c r="D645" s="47"/>
      <c r="E645" s="32"/>
    </row>
    <row r="646" spans="2:5" x14ac:dyDescent="0.2">
      <c r="B646" s="47"/>
      <c r="C646" s="47"/>
      <c r="D646" s="47"/>
      <c r="E646" s="32"/>
    </row>
    <row r="647" spans="2:5" x14ac:dyDescent="0.2">
      <c r="B647" s="47"/>
      <c r="C647" s="47"/>
      <c r="D647" s="47"/>
      <c r="E647" s="32"/>
    </row>
    <row r="648" spans="2:5" x14ac:dyDescent="0.2">
      <c r="B648" s="47"/>
      <c r="C648" s="47"/>
      <c r="D648" s="47"/>
      <c r="E648" s="32"/>
    </row>
    <row r="649" spans="2:5" x14ac:dyDescent="0.2">
      <c r="B649" s="47"/>
      <c r="C649" s="47"/>
      <c r="D649" s="47"/>
      <c r="E649" s="32"/>
    </row>
    <row r="650" spans="2:5" x14ac:dyDescent="0.2">
      <c r="B650" s="47"/>
      <c r="C650" s="47"/>
      <c r="D650" s="47"/>
      <c r="E650" s="32"/>
    </row>
    <row r="651" spans="2:5" x14ac:dyDescent="0.2">
      <c r="B651" s="47"/>
      <c r="C651" s="47"/>
      <c r="D651" s="47"/>
      <c r="E651" s="32"/>
    </row>
    <row r="652" spans="2:5" x14ac:dyDescent="0.2">
      <c r="B652" s="47"/>
      <c r="C652" s="47"/>
      <c r="D652" s="47"/>
      <c r="E652" s="32"/>
    </row>
    <row r="653" spans="2:5" x14ac:dyDescent="0.2">
      <c r="B653" s="47"/>
      <c r="C653" s="47"/>
      <c r="D653" s="47"/>
      <c r="E653" s="32"/>
    </row>
    <row r="654" spans="2:5" x14ac:dyDescent="0.2">
      <c r="B654" s="47"/>
      <c r="C654" s="47"/>
      <c r="D654" s="47"/>
      <c r="E654" s="32"/>
    </row>
    <row r="655" spans="2:5" x14ac:dyDescent="0.2">
      <c r="B655" s="47"/>
      <c r="C655" s="47"/>
      <c r="D655" s="47"/>
      <c r="E655" s="32"/>
    </row>
    <row r="656" spans="2:5" x14ac:dyDescent="0.2">
      <c r="B656" s="47"/>
      <c r="C656" s="47"/>
      <c r="D656" s="47"/>
      <c r="E656" s="32"/>
    </row>
    <row r="657" spans="2:5" x14ac:dyDescent="0.2">
      <c r="B657" s="47"/>
      <c r="C657" s="47"/>
      <c r="D657" s="47"/>
      <c r="E657" s="32"/>
    </row>
    <row r="658" spans="2:5" x14ac:dyDescent="0.2">
      <c r="B658" s="47"/>
      <c r="C658" s="47"/>
      <c r="D658" s="47"/>
      <c r="E658" s="32"/>
    </row>
    <row r="659" spans="2:5" x14ac:dyDescent="0.2">
      <c r="B659" s="47"/>
      <c r="C659" s="47"/>
      <c r="D659" s="47"/>
      <c r="E659" s="32"/>
    </row>
    <row r="660" spans="2:5" x14ac:dyDescent="0.2">
      <c r="B660" s="47"/>
      <c r="C660" s="47"/>
      <c r="D660" s="47"/>
      <c r="E660" s="32"/>
    </row>
    <row r="661" spans="2:5" x14ac:dyDescent="0.2">
      <c r="B661" s="47"/>
      <c r="C661" s="47"/>
      <c r="D661" s="47"/>
      <c r="E661" s="32"/>
    </row>
    <row r="662" spans="2:5" x14ac:dyDescent="0.2">
      <c r="B662" s="47"/>
      <c r="C662" s="47"/>
      <c r="D662" s="47"/>
      <c r="E662" s="32"/>
    </row>
    <row r="663" spans="2:5" x14ac:dyDescent="0.2">
      <c r="B663" s="47"/>
      <c r="C663" s="47"/>
      <c r="D663" s="47"/>
      <c r="E663" s="32"/>
    </row>
    <row r="664" spans="2:5" x14ac:dyDescent="0.2">
      <c r="B664" s="47"/>
      <c r="C664" s="47"/>
      <c r="D664" s="47"/>
      <c r="E664" s="32"/>
    </row>
    <row r="665" spans="2:5" x14ac:dyDescent="0.2">
      <c r="B665" s="47"/>
      <c r="C665" s="47"/>
      <c r="D665" s="47"/>
      <c r="E665" s="32"/>
    </row>
    <row r="666" spans="2:5" x14ac:dyDescent="0.2">
      <c r="B666" s="47"/>
      <c r="C666" s="47"/>
      <c r="D666" s="47"/>
      <c r="E666" s="32"/>
    </row>
    <row r="667" spans="2:5" x14ac:dyDescent="0.2">
      <c r="B667" s="47"/>
      <c r="C667" s="47"/>
      <c r="D667" s="47"/>
      <c r="E667" s="32"/>
    </row>
    <row r="668" spans="2:5" x14ac:dyDescent="0.2">
      <c r="B668" s="47"/>
      <c r="C668" s="47"/>
      <c r="D668" s="47"/>
      <c r="E668" s="32"/>
    </row>
    <row r="669" spans="2:5" x14ac:dyDescent="0.2">
      <c r="B669" s="47"/>
      <c r="C669" s="47"/>
      <c r="D669" s="47"/>
      <c r="E669" s="32"/>
    </row>
    <row r="670" spans="2:5" x14ac:dyDescent="0.2">
      <c r="B670" s="47"/>
      <c r="C670" s="47"/>
      <c r="D670" s="47"/>
      <c r="E670" s="32"/>
    </row>
    <row r="671" spans="2:5" x14ac:dyDescent="0.2">
      <c r="B671" s="47"/>
      <c r="C671" s="47"/>
      <c r="D671" s="47"/>
      <c r="E671" s="32"/>
    </row>
    <row r="672" spans="2:5" x14ac:dyDescent="0.2">
      <c r="B672" s="47"/>
      <c r="C672" s="47"/>
      <c r="D672" s="47"/>
      <c r="E672" s="32"/>
    </row>
    <row r="673" spans="2:5" x14ac:dyDescent="0.2">
      <c r="B673" s="47"/>
      <c r="C673" s="47"/>
      <c r="D673" s="47"/>
      <c r="E673" s="32"/>
    </row>
    <row r="674" spans="2:5" x14ac:dyDescent="0.2">
      <c r="B674" s="47"/>
      <c r="C674" s="47"/>
      <c r="D674" s="47"/>
      <c r="E674" s="32"/>
    </row>
    <row r="675" spans="2:5" x14ac:dyDescent="0.2">
      <c r="B675" s="47"/>
      <c r="C675" s="47"/>
      <c r="D675" s="47"/>
      <c r="E675" s="32"/>
    </row>
    <row r="676" spans="2:5" x14ac:dyDescent="0.2">
      <c r="B676" s="47"/>
      <c r="C676" s="47"/>
      <c r="D676" s="47"/>
      <c r="E676" s="32"/>
    </row>
    <row r="677" spans="2:5" x14ac:dyDescent="0.2">
      <c r="B677" s="47"/>
      <c r="C677" s="47"/>
      <c r="D677" s="47"/>
      <c r="E677" s="32"/>
    </row>
    <row r="678" spans="2:5" x14ac:dyDescent="0.2">
      <c r="B678" s="47"/>
      <c r="C678" s="47"/>
      <c r="D678" s="47"/>
      <c r="E678" s="32"/>
    </row>
    <row r="679" spans="2:5" x14ac:dyDescent="0.2">
      <c r="B679" s="47"/>
      <c r="C679" s="47"/>
      <c r="D679" s="47"/>
      <c r="E679" s="32"/>
    </row>
    <row r="680" spans="2:5" x14ac:dyDescent="0.2">
      <c r="B680" s="47"/>
      <c r="C680" s="47"/>
      <c r="D680" s="47"/>
      <c r="E680" s="32"/>
    </row>
    <row r="681" spans="2:5" x14ac:dyDescent="0.2">
      <c r="B681" s="47"/>
      <c r="C681" s="47"/>
      <c r="D681" s="47"/>
      <c r="E681" s="32"/>
    </row>
    <row r="682" spans="2:5" x14ac:dyDescent="0.2">
      <c r="B682" s="47"/>
      <c r="C682" s="47"/>
      <c r="D682" s="47"/>
      <c r="E682" s="32"/>
    </row>
    <row r="683" spans="2:5" x14ac:dyDescent="0.2">
      <c r="B683" s="47"/>
      <c r="C683" s="47"/>
      <c r="D683" s="47"/>
      <c r="E683" s="32"/>
    </row>
    <row r="684" spans="2:5" x14ac:dyDescent="0.2">
      <c r="B684" s="47"/>
      <c r="C684" s="47"/>
      <c r="D684" s="47"/>
      <c r="E684" s="32"/>
    </row>
    <row r="685" spans="2:5" x14ac:dyDescent="0.2">
      <c r="B685" s="47"/>
      <c r="C685" s="47"/>
      <c r="D685" s="47"/>
      <c r="E685" s="32"/>
    </row>
    <row r="686" spans="2:5" x14ac:dyDescent="0.2">
      <c r="B686" s="47"/>
      <c r="C686" s="47"/>
      <c r="D686" s="47"/>
      <c r="E686" s="32"/>
    </row>
    <row r="687" spans="2:5" x14ac:dyDescent="0.2">
      <c r="B687" s="47"/>
      <c r="C687" s="47"/>
      <c r="D687" s="47"/>
      <c r="E687" s="32"/>
    </row>
    <row r="688" spans="2:5" x14ac:dyDescent="0.2">
      <c r="B688" s="47"/>
      <c r="C688" s="47"/>
      <c r="D688" s="47"/>
      <c r="E688" s="32"/>
    </row>
    <row r="689" spans="2:5" x14ac:dyDescent="0.2">
      <c r="B689" s="47"/>
      <c r="C689" s="47"/>
      <c r="D689" s="47"/>
      <c r="E689" s="32"/>
    </row>
    <row r="690" spans="2:5" x14ac:dyDescent="0.2">
      <c r="B690" s="47"/>
      <c r="C690" s="47"/>
      <c r="D690" s="47"/>
      <c r="E690" s="32"/>
    </row>
    <row r="691" spans="2:5" x14ac:dyDescent="0.2">
      <c r="B691" s="47"/>
      <c r="C691" s="47"/>
      <c r="D691" s="47"/>
      <c r="E691" s="32"/>
    </row>
    <row r="692" spans="2:5" x14ac:dyDescent="0.2">
      <c r="B692" s="47"/>
      <c r="C692" s="47"/>
      <c r="D692" s="47"/>
      <c r="E692" s="32"/>
    </row>
    <row r="693" spans="2:5" x14ac:dyDescent="0.2">
      <c r="B693" s="47"/>
      <c r="C693" s="47"/>
      <c r="D693" s="47"/>
      <c r="E693" s="32"/>
    </row>
    <row r="694" spans="2:5" x14ac:dyDescent="0.2">
      <c r="B694" s="47"/>
      <c r="C694" s="47"/>
      <c r="D694" s="47"/>
      <c r="E694" s="32"/>
    </row>
    <row r="695" spans="2:5" x14ac:dyDescent="0.2">
      <c r="B695" s="47"/>
      <c r="C695" s="47"/>
      <c r="D695" s="47"/>
      <c r="E695" s="32"/>
    </row>
    <row r="696" spans="2:5" x14ac:dyDescent="0.2">
      <c r="B696" s="47"/>
      <c r="C696" s="47"/>
      <c r="D696" s="47"/>
      <c r="E696" s="32"/>
    </row>
    <row r="697" spans="2:5" x14ac:dyDescent="0.2">
      <c r="B697" s="47"/>
      <c r="C697" s="47"/>
      <c r="D697" s="47"/>
      <c r="E697" s="32"/>
    </row>
    <row r="698" spans="2:5" x14ac:dyDescent="0.2">
      <c r="B698" s="47"/>
      <c r="C698" s="47"/>
      <c r="D698" s="47"/>
      <c r="E698" s="32"/>
    </row>
    <row r="699" spans="2:5" x14ac:dyDescent="0.2">
      <c r="B699" s="47"/>
      <c r="C699" s="47"/>
      <c r="D699" s="47"/>
      <c r="E699" s="32"/>
    </row>
    <row r="700" spans="2:5" x14ac:dyDescent="0.2">
      <c r="B700" s="47"/>
      <c r="C700" s="47"/>
      <c r="D700" s="47"/>
      <c r="E700" s="32"/>
    </row>
    <row r="701" spans="2:5" x14ac:dyDescent="0.2">
      <c r="B701" s="47"/>
      <c r="C701" s="47"/>
      <c r="D701" s="47"/>
      <c r="E701" s="32"/>
    </row>
    <row r="702" spans="2:5" x14ac:dyDescent="0.2">
      <c r="B702" s="47"/>
      <c r="C702" s="47"/>
      <c r="D702" s="47"/>
      <c r="E702" s="32"/>
    </row>
    <row r="703" spans="2:5" x14ac:dyDescent="0.2">
      <c r="B703" s="47"/>
      <c r="C703" s="47"/>
      <c r="D703" s="47"/>
      <c r="E703" s="32"/>
    </row>
    <row r="704" spans="2:5" x14ac:dyDescent="0.2">
      <c r="B704" s="47"/>
      <c r="C704" s="47"/>
      <c r="D704" s="47"/>
      <c r="E704" s="32"/>
    </row>
    <row r="705" spans="2:5" x14ac:dyDescent="0.2">
      <c r="B705" s="47"/>
      <c r="C705" s="47"/>
      <c r="D705" s="47"/>
      <c r="E705" s="32"/>
    </row>
    <row r="706" spans="2:5" x14ac:dyDescent="0.2">
      <c r="B706" s="47"/>
      <c r="C706" s="47"/>
      <c r="D706" s="47"/>
      <c r="E706" s="32"/>
    </row>
    <row r="707" spans="2:5" x14ac:dyDescent="0.2">
      <c r="B707" s="47"/>
      <c r="C707" s="47"/>
      <c r="D707" s="47"/>
      <c r="E707" s="32"/>
    </row>
    <row r="708" spans="2:5" x14ac:dyDescent="0.2">
      <c r="B708" s="47"/>
      <c r="C708" s="47"/>
      <c r="D708" s="47"/>
      <c r="E708" s="32"/>
    </row>
    <row r="709" spans="2:5" x14ac:dyDescent="0.2">
      <c r="B709" s="47"/>
      <c r="C709" s="47"/>
      <c r="D709" s="47"/>
      <c r="E709" s="32"/>
    </row>
    <row r="710" spans="2:5" x14ac:dyDescent="0.2">
      <c r="B710" s="47"/>
      <c r="C710" s="47"/>
      <c r="D710" s="47"/>
      <c r="E710" s="32"/>
    </row>
    <row r="711" spans="2:5" x14ac:dyDescent="0.2">
      <c r="B711" s="47"/>
      <c r="C711" s="47"/>
      <c r="D711" s="47"/>
      <c r="E711" s="32"/>
    </row>
    <row r="712" spans="2:5" x14ac:dyDescent="0.2">
      <c r="B712" s="47"/>
      <c r="C712" s="47"/>
      <c r="D712" s="47"/>
      <c r="E712" s="32"/>
    </row>
    <row r="713" spans="2:5" x14ac:dyDescent="0.2">
      <c r="B713" s="47"/>
      <c r="C713" s="47"/>
      <c r="D713" s="47"/>
      <c r="E713" s="32"/>
    </row>
    <row r="714" spans="2:5" x14ac:dyDescent="0.2">
      <c r="B714" s="47"/>
      <c r="C714" s="47"/>
      <c r="D714" s="47"/>
      <c r="E714" s="32"/>
    </row>
    <row r="715" spans="2:5" x14ac:dyDescent="0.2">
      <c r="B715" s="47"/>
      <c r="C715" s="47"/>
      <c r="D715" s="47"/>
      <c r="E715" s="32"/>
    </row>
    <row r="716" spans="2:5" x14ac:dyDescent="0.2">
      <c r="B716" s="47"/>
      <c r="C716" s="47"/>
      <c r="D716" s="47"/>
      <c r="E716" s="32"/>
    </row>
    <row r="717" spans="2:5" x14ac:dyDescent="0.2">
      <c r="B717" s="47"/>
      <c r="C717" s="47"/>
      <c r="D717" s="47"/>
      <c r="E717" s="32"/>
    </row>
    <row r="718" spans="2:5" x14ac:dyDescent="0.2">
      <c r="B718" s="47"/>
      <c r="C718" s="47"/>
      <c r="D718" s="47"/>
      <c r="E718" s="32"/>
    </row>
    <row r="719" spans="2:5" x14ac:dyDescent="0.2">
      <c r="B719" s="47"/>
      <c r="C719" s="47"/>
      <c r="D719" s="47"/>
      <c r="E719" s="32"/>
    </row>
    <row r="720" spans="2:5" x14ac:dyDescent="0.2">
      <c r="B720" s="47"/>
      <c r="C720" s="47"/>
      <c r="D720" s="47"/>
      <c r="E720" s="32"/>
    </row>
    <row r="721" spans="2:5" x14ac:dyDescent="0.2">
      <c r="B721" s="47"/>
      <c r="C721" s="47"/>
      <c r="D721" s="47"/>
      <c r="E721" s="32"/>
    </row>
    <row r="722" spans="2:5" x14ac:dyDescent="0.2">
      <c r="B722" s="47"/>
      <c r="C722" s="47"/>
      <c r="D722" s="47"/>
      <c r="E722" s="32"/>
    </row>
    <row r="723" spans="2:5" x14ac:dyDescent="0.2">
      <c r="B723" s="47"/>
      <c r="C723" s="47"/>
      <c r="D723" s="47"/>
      <c r="E723" s="32"/>
    </row>
    <row r="724" spans="2:5" x14ac:dyDescent="0.2">
      <c r="B724" s="47"/>
      <c r="C724" s="47"/>
      <c r="D724" s="47"/>
      <c r="E724" s="32"/>
    </row>
    <row r="725" spans="2:5" x14ac:dyDescent="0.2">
      <c r="B725" s="47"/>
      <c r="C725" s="47"/>
      <c r="D725" s="47"/>
      <c r="E725" s="32"/>
    </row>
    <row r="726" spans="2:5" x14ac:dyDescent="0.2">
      <c r="B726" s="47"/>
      <c r="C726" s="47"/>
      <c r="D726" s="47"/>
      <c r="E726" s="32"/>
    </row>
    <row r="727" spans="2:5" x14ac:dyDescent="0.2">
      <c r="B727" s="47"/>
      <c r="C727" s="47"/>
      <c r="D727" s="47"/>
      <c r="E727" s="32"/>
    </row>
    <row r="728" spans="2:5" x14ac:dyDescent="0.2">
      <c r="B728" s="47"/>
      <c r="C728" s="47"/>
      <c r="D728" s="47"/>
      <c r="E728" s="32"/>
    </row>
    <row r="729" spans="2:5" x14ac:dyDescent="0.2">
      <c r="B729" s="47"/>
      <c r="C729" s="47"/>
      <c r="D729" s="47"/>
      <c r="E729" s="32"/>
    </row>
    <row r="730" spans="2:5" x14ac:dyDescent="0.2">
      <c r="B730" s="47"/>
      <c r="C730" s="47"/>
      <c r="D730" s="47"/>
      <c r="E730" s="32"/>
    </row>
    <row r="731" spans="2:5" x14ac:dyDescent="0.2">
      <c r="B731" s="47"/>
      <c r="C731" s="47"/>
      <c r="D731" s="47"/>
      <c r="E731" s="32"/>
    </row>
    <row r="732" spans="2:5" x14ac:dyDescent="0.2">
      <c r="B732" s="47"/>
      <c r="C732" s="47"/>
      <c r="D732" s="47"/>
      <c r="E732" s="32"/>
    </row>
    <row r="733" spans="2:5" x14ac:dyDescent="0.2">
      <c r="B733" s="47"/>
      <c r="C733" s="47"/>
      <c r="D733" s="47"/>
      <c r="E733" s="32"/>
    </row>
    <row r="734" spans="2:5" x14ac:dyDescent="0.2">
      <c r="B734" s="47"/>
      <c r="C734" s="47"/>
      <c r="D734" s="47"/>
      <c r="E734" s="32"/>
    </row>
    <row r="735" spans="2:5" x14ac:dyDescent="0.2">
      <c r="B735" s="47"/>
      <c r="C735" s="47"/>
      <c r="D735" s="47"/>
      <c r="E735" s="32"/>
    </row>
    <row r="736" spans="2:5" x14ac:dyDescent="0.2">
      <c r="B736" s="47"/>
      <c r="C736" s="47"/>
      <c r="D736" s="47"/>
      <c r="E736" s="32"/>
    </row>
    <row r="737" spans="2:5" x14ac:dyDescent="0.2">
      <c r="B737" s="47"/>
      <c r="C737" s="47"/>
      <c r="D737" s="47"/>
      <c r="E737" s="32"/>
    </row>
    <row r="738" spans="2:5" x14ac:dyDescent="0.2">
      <c r="B738" s="47"/>
      <c r="C738" s="47"/>
      <c r="D738" s="47"/>
      <c r="E738" s="32"/>
    </row>
    <row r="739" spans="2:5" x14ac:dyDescent="0.2">
      <c r="B739" s="47"/>
      <c r="C739" s="47"/>
      <c r="D739" s="47"/>
      <c r="E739" s="32"/>
    </row>
    <row r="740" spans="2:5" x14ac:dyDescent="0.2">
      <c r="B740" s="47"/>
      <c r="C740" s="47"/>
      <c r="D740" s="47"/>
      <c r="E740" s="32"/>
    </row>
    <row r="741" spans="2:5" x14ac:dyDescent="0.2">
      <c r="B741" s="47"/>
      <c r="C741" s="47"/>
      <c r="D741" s="47"/>
      <c r="E741" s="32"/>
    </row>
    <row r="742" spans="2:5" x14ac:dyDescent="0.2">
      <c r="B742" s="47"/>
      <c r="C742" s="47"/>
      <c r="D742" s="47"/>
      <c r="E742" s="32"/>
    </row>
    <row r="743" spans="2:5" x14ac:dyDescent="0.2">
      <c r="B743" s="47"/>
      <c r="C743" s="47"/>
      <c r="D743" s="47"/>
      <c r="E743" s="32"/>
    </row>
    <row r="744" spans="2:5" x14ac:dyDescent="0.2">
      <c r="B744" s="47"/>
      <c r="C744" s="47"/>
      <c r="D744" s="47"/>
      <c r="E744" s="32"/>
    </row>
    <row r="745" spans="2:5" x14ac:dyDescent="0.2">
      <c r="B745" s="47"/>
      <c r="C745" s="47"/>
      <c r="D745" s="47"/>
      <c r="E745" s="32"/>
    </row>
    <row r="746" spans="2:5" x14ac:dyDescent="0.2">
      <c r="B746" s="47"/>
      <c r="C746" s="47"/>
      <c r="D746" s="47"/>
      <c r="E746" s="32"/>
    </row>
    <row r="747" spans="2:5" x14ac:dyDescent="0.2">
      <c r="B747" s="47"/>
      <c r="C747" s="47"/>
      <c r="D747" s="47"/>
      <c r="E747" s="32"/>
    </row>
    <row r="748" spans="2:5" x14ac:dyDescent="0.2">
      <c r="B748" s="47"/>
      <c r="C748" s="47"/>
      <c r="D748" s="47"/>
      <c r="E748" s="32"/>
    </row>
    <row r="749" spans="2:5" x14ac:dyDescent="0.2">
      <c r="B749" s="47"/>
      <c r="C749" s="47"/>
      <c r="D749" s="47"/>
      <c r="E749" s="32"/>
    </row>
    <row r="750" spans="2:5" x14ac:dyDescent="0.2">
      <c r="B750" s="47"/>
      <c r="C750" s="47"/>
      <c r="D750" s="47"/>
      <c r="E750" s="32"/>
    </row>
    <row r="751" spans="2:5" x14ac:dyDescent="0.2">
      <c r="B751" s="47"/>
      <c r="C751" s="47"/>
      <c r="D751" s="47"/>
      <c r="E751" s="32"/>
    </row>
    <row r="752" spans="2:5" x14ac:dyDescent="0.2">
      <c r="B752" s="47"/>
      <c r="C752" s="47"/>
      <c r="D752" s="47"/>
      <c r="E752" s="32"/>
    </row>
    <row r="753" spans="2:5" x14ac:dyDescent="0.2">
      <c r="B753" s="47"/>
      <c r="C753" s="47"/>
      <c r="D753" s="47"/>
      <c r="E753" s="32"/>
    </row>
    <row r="754" spans="2:5" x14ac:dyDescent="0.2">
      <c r="B754" s="47"/>
      <c r="C754" s="47"/>
      <c r="D754" s="47"/>
      <c r="E754" s="32"/>
    </row>
    <row r="755" spans="2:5" x14ac:dyDescent="0.2">
      <c r="B755" s="47"/>
      <c r="C755" s="47"/>
      <c r="D755" s="47"/>
      <c r="E755" s="32"/>
    </row>
    <row r="756" spans="2:5" x14ac:dyDescent="0.2">
      <c r="B756" s="47"/>
      <c r="C756" s="47"/>
      <c r="D756" s="47"/>
      <c r="E756" s="32"/>
    </row>
    <row r="757" spans="2:5" x14ac:dyDescent="0.2">
      <c r="B757" s="47"/>
      <c r="C757" s="47"/>
      <c r="D757" s="47"/>
      <c r="E757" s="32"/>
    </row>
    <row r="758" spans="2:5" x14ac:dyDescent="0.2">
      <c r="B758" s="47"/>
      <c r="C758" s="47"/>
      <c r="D758" s="47"/>
      <c r="E758" s="32"/>
    </row>
    <row r="759" spans="2:5" x14ac:dyDescent="0.2">
      <c r="B759" s="47"/>
      <c r="C759" s="47"/>
      <c r="D759" s="47"/>
      <c r="E759" s="32"/>
    </row>
    <row r="760" spans="2:5" x14ac:dyDescent="0.2">
      <c r="B760" s="47"/>
      <c r="C760" s="47"/>
      <c r="D760" s="47"/>
      <c r="E760" s="32"/>
    </row>
    <row r="761" spans="2:5" x14ac:dyDescent="0.2">
      <c r="B761" s="47"/>
      <c r="C761" s="47"/>
      <c r="D761" s="47"/>
      <c r="E761" s="32"/>
    </row>
    <row r="762" spans="2:5" x14ac:dyDescent="0.2">
      <c r="B762" s="47"/>
      <c r="C762" s="47"/>
      <c r="D762" s="47"/>
      <c r="E762" s="32"/>
    </row>
    <row r="763" spans="2:5" x14ac:dyDescent="0.2">
      <c r="B763" s="47"/>
      <c r="C763" s="47"/>
      <c r="D763" s="47"/>
      <c r="E763" s="32"/>
    </row>
    <row r="764" spans="2:5" x14ac:dyDescent="0.2">
      <c r="B764" s="47"/>
      <c r="C764" s="47"/>
      <c r="D764" s="47"/>
      <c r="E764" s="32"/>
    </row>
    <row r="765" spans="2:5" x14ac:dyDescent="0.2">
      <c r="B765" s="47"/>
      <c r="C765" s="47"/>
      <c r="D765" s="47"/>
      <c r="E765" s="32"/>
    </row>
    <row r="766" spans="2:5" x14ac:dyDescent="0.2">
      <c r="B766" s="47"/>
      <c r="C766" s="47"/>
      <c r="D766" s="47"/>
      <c r="E766" s="32"/>
    </row>
    <row r="767" spans="2:5" x14ac:dyDescent="0.2">
      <c r="B767" s="47"/>
      <c r="C767" s="47"/>
      <c r="D767" s="47"/>
      <c r="E767" s="32"/>
    </row>
    <row r="768" spans="2:5" x14ac:dyDescent="0.2">
      <c r="B768" s="47"/>
      <c r="C768" s="47"/>
      <c r="D768" s="47"/>
      <c r="E768" s="32"/>
    </row>
    <row r="769" spans="2:5" x14ac:dyDescent="0.2">
      <c r="B769" s="47"/>
      <c r="C769" s="47"/>
      <c r="D769" s="47"/>
      <c r="E769" s="32"/>
    </row>
    <row r="770" spans="2:5" x14ac:dyDescent="0.2">
      <c r="B770" s="47"/>
      <c r="C770" s="47"/>
      <c r="D770" s="47"/>
      <c r="E770" s="32"/>
    </row>
    <row r="771" spans="2:5" x14ac:dyDescent="0.2">
      <c r="B771" s="47"/>
      <c r="C771" s="47"/>
      <c r="D771" s="47"/>
      <c r="E771" s="32"/>
    </row>
    <row r="772" spans="2:5" x14ac:dyDescent="0.2">
      <c r="B772" s="47"/>
      <c r="C772" s="47"/>
      <c r="D772" s="47"/>
      <c r="E772" s="32"/>
    </row>
    <row r="773" spans="2:5" x14ac:dyDescent="0.2">
      <c r="B773" s="47"/>
      <c r="C773" s="47"/>
      <c r="D773" s="47"/>
      <c r="E773" s="32"/>
    </row>
    <row r="774" spans="2:5" x14ac:dyDescent="0.2">
      <c r="B774" s="47"/>
      <c r="C774" s="47"/>
      <c r="D774" s="47"/>
      <c r="E774" s="32"/>
    </row>
    <row r="775" spans="2:5" x14ac:dyDescent="0.2">
      <c r="B775" s="47"/>
      <c r="C775" s="47"/>
      <c r="D775" s="47"/>
      <c r="E775" s="32"/>
    </row>
    <row r="776" spans="2:5" x14ac:dyDescent="0.2">
      <c r="B776" s="47"/>
      <c r="C776" s="47"/>
      <c r="D776" s="47"/>
      <c r="E776" s="32"/>
    </row>
    <row r="777" spans="2:5" x14ac:dyDescent="0.2">
      <c r="B777" s="47"/>
      <c r="C777" s="47"/>
      <c r="D777" s="47"/>
      <c r="E777" s="32"/>
    </row>
    <row r="778" spans="2:5" x14ac:dyDescent="0.2">
      <c r="B778" s="47"/>
      <c r="C778" s="47"/>
      <c r="D778" s="47"/>
      <c r="E778" s="32"/>
    </row>
    <row r="779" spans="2:5" x14ac:dyDescent="0.2">
      <c r="B779" s="47"/>
      <c r="C779" s="47"/>
      <c r="D779" s="47"/>
      <c r="E779" s="32"/>
    </row>
    <row r="780" spans="2:5" x14ac:dyDescent="0.2">
      <c r="B780" s="47"/>
      <c r="C780" s="47"/>
      <c r="D780" s="47"/>
      <c r="E780" s="32"/>
    </row>
    <row r="781" spans="2:5" x14ac:dyDescent="0.2">
      <c r="B781" s="47"/>
      <c r="C781" s="47"/>
      <c r="D781" s="47"/>
      <c r="E781" s="32"/>
    </row>
    <row r="782" spans="2:5" x14ac:dyDescent="0.2">
      <c r="B782" s="47"/>
      <c r="C782" s="47"/>
      <c r="D782" s="47"/>
      <c r="E782" s="32"/>
    </row>
    <row r="783" spans="2:5" x14ac:dyDescent="0.2">
      <c r="B783" s="47"/>
      <c r="C783" s="47"/>
      <c r="D783" s="47"/>
      <c r="E783" s="32"/>
    </row>
    <row r="784" spans="2:5" x14ac:dyDescent="0.2">
      <c r="B784" s="47"/>
      <c r="C784" s="47"/>
      <c r="D784" s="47"/>
      <c r="E784" s="32"/>
    </row>
    <row r="785" spans="2:5" x14ac:dyDescent="0.2">
      <c r="B785" s="47"/>
      <c r="C785" s="47"/>
      <c r="D785" s="47"/>
      <c r="E785" s="32"/>
    </row>
    <row r="786" spans="2:5" x14ac:dyDescent="0.2">
      <c r="B786" s="47"/>
      <c r="C786" s="47"/>
      <c r="D786" s="47"/>
      <c r="E786" s="32"/>
    </row>
    <row r="787" spans="2:5" x14ac:dyDescent="0.2">
      <c r="B787" s="47"/>
      <c r="C787" s="47"/>
      <c r="D787" s="47"/>
      <c r="E787" s="32"/>
    </row>
    <row r="788" spans="2:5" x14ac:dyDescent="0.2">
      <c r="B788" s="47"/>
      <c r="C788" s="47"/>
      <c r="D788" s="47"/>
      <c r="E788" s="32"/>
    </row>
    <row r="789" spans="2:5" x14ac:dyDescent="0.2">
      <c r="B789" s="47"/>
      <c r="C789" s="47"/>
      <c r="D789" s="47"/>
      <c r="E789" s="32"/>
    </row>
    <row r="790" spans="2:5" x14ac:dyDescent="0.2">
      <c r="B790" s="47"/>
      <c r="C790" s="47"/>
      <c r="D790" s="47"/>
      <c r="E790" s="32"/>
    </row>
    <row r="791" spans="2:5" x14ac:dyDescent="0.2">
      <c r="B791" s="47"/>
      <c r="C791" s="47"/>
      <c r="D791" s="47"/>
      <c r="E791" s="32"/>
    </row>
    <row r="792" spans="2:5" x14ac:dyDescent="0.2">
      <c r="B792" s="47"/>
      <c r="C792" s="47"/>
      <c r="D792" s="47"/>
      <c r="E792" s="32"/>
    </row>
    <row r="793" spans="2:5" x14ac:dyDescent="0.2">
      <c r="B793" s="47"/>
      <c r="C793" s="47"/>
      <c r="D793" s="47"/>
      <c r="E793" s="32"/>
    </row>
    <row r="794" spans="2:5" x14ac:dyDescent="0.2">
      <c r="B794" s="47"/>
      <c r="C794" s="47"/>
      <c r="D794" s="47"/>
      <c r="E794" s="32"/>
    </row>
    <row r="795" spans="2:5" x14ac:dyDescent="0.2">
      <c r="B795" s="47"/>
      <c r="C795" s="47"/>
      <c r="D795" s="47"/>
      <c r="E795" s="32"/>
    </row>
    <row r="796" spans="2:5" x14ac:dyDescent="0.2">
      <c r="B796" s="47"/>
      <c r="C796" s="47"/>
      <c r="D796" s="47"/>
      <c r="E796" s="32"/>
    </row>
    <row r="797" spans="2:5" x14ac:dyDescent="0.2">
      <c r="B797" s="47"/>
      <c r="C797" s="47"/>
      <c r="D797" s="47"/>
      <c r="E797" s="32"/>
    </row>
    <row r="798" spans="2:5" x14ac:dyDescent="0.2">
      <c r="B798" s="47"/>
      <c r="C798" s="47"/>
      <c r="D798" s="47"/>
      <c r="E798" s="32"/>
    </row>
    <row r="799" spans="2:5" x14ac:dyDescent="0.2">
      <c r="B799" s="47"/>
      <c r="C799" s="47"/>
      <c r="D799" s="47"/>
      <c r="E799" s="32"/>
    </row>
    <row r="800" spans="2:5" x14ac:dyDescent="0.2">
      <c r="B800" s="47"/>
      <c r="C800" s="47"/>
      <c r="D800" s="47"/>
      <c r="E800" s="32"/>
    </row>
    <row r="801" spans="2:5" x14ac:dyDescent="0.2">
      <c r="B801" s="47"/>
      <c r="C801" s="47"/>
      <c r="D801" s="47"/>
      <c r="E801" s="32"/>
    </row>
    <row r="802" spans="2:5" x14ac:dyDescent="0.2">
      <c r="B802" s="47"/>
      <c r="C802" s="47"/>
      <c r="D802" s="47"/>
      <c r="E802" s="32"/>
    </row>
    <row r="803" spans="2:5" x14ac:dyDescent="0.2">
      <c r="B803" s="47"/>
      <c r="C803" s="47"/>
      <c r="D803" s="47"/>
      <c r="E803" s="32"/>
    </row>
    <row r="804" spans="2:5" x14ac:dyDescent="0.2">
      <c r="B804" s="47"/>
      <c r="C804" s="47"/>
      <c r="D804" s="47"/>
      <c r="E804" s="32"/>
    </row>
    <row r="805" spans="2:5" x14ac:dyDescent="0.2">
      <c r="B805" s="47"/>
      <c r="C805" s="47"/>
      <c r="D805" s="47"/>
      <c r="E805" s="32"/>
    </row>
    <row r="806" spans="2:5" x14ac:dyDescent="0.2">
      <c r="B806" s="47"/>
      <c r="C806" s="47"/>
      <c r="D806" s="47"/>
      <c r="E806" s="32"/>
    </row>
    <row r="807" spans="2:5" x14ac:dyDescent="0.2">
      <c r="B807" s="47"/>
      <c r="C807" s="47"/>
      <c r="D807" s="47"/>
      <c r="E807" s="32"/>
    </row>
    <row r="808" spans="2:5" x14ac:dyDescent="0.2">
      <c r="B808" s="47"/>
      <c r="C808" s="47"/>
      <c r="D808" s="47"/>
      <c r="E808" s="32"/>
    </row>
    <row r="809" spans="2:5" x14ac:dyDescent="0.2">
      <c r="B809" s="47"/>
      <c r="C809" s="47"/>
      <c r="D809" s="47"/>
      <c r="E809" s="32"/>
    </row>
    <row r="810" spans="2:5" x14ac:dyDescent="0.2">
      <c r="B810" s="47"/>
      <c r="C810" s="47"/>
      <c r="D810" s="47"/>
      <c r="E810" s="32"/>
    </row>
    <row r="811" spans="2:5" x14ac:dyDescent="0.2">
      <c r="B811" s="47"/>
      <c r="C811" s="47"/>
      <c r="D811" s="47"/>
      <c r="E811" s="32"/>
    </row>
    <row r="812" spans="2:5" x14ac:dyDescent="0.2">
      <c r="B812" s="47"/>
      <c r="C812" s="47"/>
      <c r="D812" s="47"/>
      <c r="E812" s="32"/>
    </row>
    <row r="813" spans="2:5" x14ac:dyDescent="0.2">
      <c r="B813" s="47"/>
      <c r="C813" s="47"/>
      <c r="D813" s="47"/>
      <c r="E813" s="32"/>
    </row>
    <row r="814" spans="2:5" x14ac:dyDescent="0.2">
      <c r="B814" s="47"/>
      <c r="C814" s="47"/>
      <c r="D814" s="47"/>
      <c r="E814" s="32"/>
    </row>
    <row r="815" spans="2:5" x14ac:dyDescent="0.2">
      <c r="B815" s="47"/>
      <c r="C815" s="47"/>
      <c r="D815" s="47"/>
      <c r="E815" s="32"/>
    </row>
    <row r="816" spans="2:5" x14ac:dyDescent="0.2">
      <c r="B816" s="47"/>
      <c r="C816" s="47"/>
      <c r="D816" s="47"/>
      <c r="E816" s="32"/>
    </row>
    <row r="817" spans="2:5" x14ac:dyDescent="0.2">
      <c r="B817" s="47"/>
      <c r="C817" s="47"/>
      <c r="D817" s="47"/>
      <c r="E817" s="32"/>
    </row>
    <row r="818" spans="2:5" x14ac:dyDescent="0.2">
      <c r="B818" s="47"/>
      <c r="C818" s="47"/>
      <c r="D818" s="47"/>
      <c r="E818" s="32"/>
    </row>
    <row r="819" spans="2:5" x14ac:dyDescent="0.2">
      <c r="B819" s="47"/>
      <c r="C819" s="47"/>
      <c r="D819" s="47"/>
      <c r="E819" s="32"/>
    </row>
    <row r="820" spans="2:5" x14ac:dyDescent="0.2">
      <c r="B820" s="47"/>
      <c r="C820" s="47"/>
      <c r="D820" s="47"/>
      <c r="E820" s="32"/>
    </row>
    <row r="821" spans="2:5" x14ac:dyDescent="0.2">
      <c r="B821" s="47"/>
      <c r="C821" s="47"/>
      <c r="D821" s="47"/>
      <c r="E821" s="32"/>
    </row>
    <row r="822" spans="2:5" x14ac:dyDescent="0.2">
      <c r="B822" s="47"/>
      <c r="C822" s="47"/>
      <c r="D822" s="47"/>
      <c r="E822" s="32"/>
    </row>
    <row r="823" spans="2:5" x14ac:dyDescent="0.2">
      <c r="B823" s="47"/>
      <c r="C823" s="47"/>
      <c r="D823" s="47"/>
      <c r="E823" s="32"/>
    </row>
    <row r="824" spans="2:5" x14ac:dyDescent="0.2">
      <c r="B824" s="47"/>
      <c r="C824" s="47"/>
      <c r="D824" s="47"/>
      <c r="E824" s="32"/>
    </row>
    <row r="825" spans="2:5" x14ac:dyDescent="0.2">
      <c r="B825" s="47"/>
      <c r="C825" s="47"/>
      <c r="D825" s="47"/>
      <c r="E825" s="32"/>
    </row>
    <row r="826" spans="2:5" x14ac:dyDescent="0.2">
      <c r="B826" s="47"/>
      <c r="C826" s="47"/>
      <c r="D826" s="47"/>
      <c r="E826" s="32"/>
    </row>
    <row r="827" spans="2:5" x14ac:dyDescent="0.2">
      <c r="B827" s="47"/>
      <c r="C827" s="47"/>
      <c r="D827" s="47"/>
      <c r="E827" s="32"/>
    </row>
    <row r="828" spans="2:5" x14ac:dyDescent="0.2">
      <c r="B828" s="47"/>
      <c r="C828" s="47"/>
      <c r="D828" s="47"/>
      <c r="E828" s="32"/>
    </row>
    <row r="829" spans="2:5" x14ac:dyDescent="0.2">
      <c r="B829" s="47"/>
      <c r="C829" s="47"/>
      <c r="D829" s="47"/>
      <c r="E829" s="32"/>
    </row>
    <row r="830" spans="2:5" x14ac:dyDescent="0.2">
      <c r="B830" s="47"/>
      <c r="C830" s="47"/>
      <c r="D830" s="47"/>
      <c r="E830" s="32"/>
    </row>
    <row r="831" spans="2:5" x14ac:dyDescent="0.2">
      <c r="B831" s="47"/>
      <c r="C831" s="47"/>
      <c r="D831" s="47"/>
      <c r="E831" s="32"/>
    </row>
    <row r="832" spans="2:5" x14ac:dyDescent="0.2">
      <c r="B832" s="47"/>
      <c r="C832" s="47"/>
      <c r="D832" s="47"/>
      <c r="E832" s="32"/>
    </row>
    <row r="833" spans="2:5" x14ac:dyDescent="0.2">
      <c r="B833" s="47"/>
      <c r="C833" s="47"/>
      <c r="D833" s="47"/>
      <c r="E833" s="32"/>
    </row>
    <row r="834" spans="2:5" x14ac:dyDescent="0.2">
      <c r="B834" s="47"/>
      <c r="C834" s="47"/>
      <c r="D834" s="47"/>
      <c r="E834" s="32"/>
    </row>
    <row r="835" spans="2:5" x14ac:dyDescent="0.2">
      <c r="B835" s="47"/>
      <c r="C835" s="47"/>
      <c r="D835" s="47"/>
      <c r="E835" s="32"/>
    </row>
    <row r="836" spans="2:5" x14ac:dyDescent="0.2">
      <c r="B836" s="47"/>
      <c r="C836" s="47"/>
      <c r="D836" s="47"/>
      <c r="E836" s="32"/>
    </row>
    <row r="837" spans="2:5" x14ac:dyDescent="0.2">
      <c r="B837" s="47"/>
      <c r="C837" s="47"/>
      <c r="D837" s="47"/>
      <c r="E837" s="32"/>
    </row>
    <row r="838" spans="2:5" x14ac:dyDescent="0.2">
      <c r="B838" s="47"/>
      <c r="C838" s="47"/>
      <c r="D838" s="47"/>
      <c r="E838" s="32"/>
    </row>
    <row r="839" spans="2:5" x14ac:dyDescent="0.2">
      <c r="B839" s="47"/>
      <c r="C839" s="47"/>
      <c r="D839" s="47"/>
      <c r="E839" s="32"/>
    </row>
    <row r="840" spans="2:5" x14ac:dyDescent="0.2">
      <c r="B840" s="47"/>
      <c r="C840" s="47"/>
      <c r="D840" s="47"/>
      <c r="E840" s="32"/>
    </row>
    <row r="841" spans="2:5" x14ac:dyDescent="0.2">
      <c r="B841" s="47"/>
      <c r="C841" s="47"/>
      <c r="D841" s="47"/>
      <c r="E841" s="32"/>
    </row>
    <row r="842" spans="2:5" x14ac:dyDescent="0.2">
      <c r="B842" s="47"/>
      <c r="C842" s="47"/>
      <c r="D842" s="47"/>
      <c r="E842" s="32"/>
    </row>
    <row r="843" spans="2:5" x14ac:dyDescent="0.2">
      <c r="B843" s="47"/>
      <c r="C843" s="47"/>
      <c r="D843" s="47"/>
      <c r="E843" s="32"/>
    </row>
    <row r="844" spans="2:5" x14ac:dyDescent="0.2">
      <c r="B844" s="47"/>
      <c r="C844" s="47"/>
      <c r="D844" s="47"/>
      <c r="E844" s="32"/>
    </row>
    <row r="845" spans="2:5" x14ac:dyDescent="0.2">
      <c r="B845" s="47"/>
      <c r="C845" s="47"/>
      <c r="D845" s="47"/>
      <c r="E845" s="32"/>
    </row>
    <row r="846" spans="2:5" x14ac:dyDescent="0.2">
      <c r="B846" s="47"/>
      <c r="C846" s="47"/>
      <c r="D846" s="47"/>
      <c r="E846" s="32"/>
    </row>
    <row r="847" spans="2:5" x14ac:dyDescent="0.2">
      <c r="B847" s="47"/>
      <c r="C847" s="47"/>
      <c r="D847" s="47"/>
      <c r="E847" s="32"/>
    </row>
    <row r="848" spans="2:5" x14ac:dyDescent="0.2">
      <c r="B848" s="47"/>
      <c r="C848" s="47"/>
      <c r="D848" s="47"/>
      <c r="E848" s="32"/>
    </row>
    <row r="849" spans="2:5" x14ac:dyDescent="0.2">
      <c r="B849" s="47"/>
      <c r="C849" s="47"/>
      <c r="D849" s="47"/>
      <c r="E849" s="32"/>
    </row>
    <row r="850" spans="2:5" x14ac:dyDescent="0.2">
      <c r="B850" s="47"/>
      <c r="C850" s="47"/>
      <c r="D850" s="47"/>
      <c r="E850" s="32"/>
    </row>
    <row r="851" spans="2:5" x14ac:dyDescent="0.2">
      <c r="B851" s="47"/>
      <c r="C851" s="47"/>
      <c r="D851" s="47"/>
      <c r="E851" s="32"/>
    </row>
    <row r="852" spans="2:5" x14ac:dyDescent="0.2">
      <c r="B852" s="47"/>
      <c r="C852" s="47"/>
      <c r="D852" s="47"/>
      <c r="E852" s="32"/>
    </row>
    <row r="853" spans="2:5" x14ac:dyDescent="0.2">
      <c r="B853" s="47"/>
      <c r="C853" s="47"/>
      <c r="D853" s="47"/>
      <c r="E853" s="32"/>
    </row>
    <row r="854" spans="2:5" x14ac:dyDescent="0.2">
      <c r="B854" s="47"/>
      <c r="C854" s="47"/>
      <c r="D854" s="47"/>
      <c r="E854" s="32"/>
    </row>
    <row r="855" spans="2:5" x14ac:dyDescent="0.2">
      <c r="B855" s="47"/>
      <c r="C855" s="47"/>
      <c r="D855" s="47"/>
      <c r="E855" s="32"/>
    </row>
    <row r="856" spans="2:5" x14ac:dyDescent="0.2">
      <c r="B856" s="47"/>
      <c r="C856" s="47"/>
      <c r="D856" s="47"/>
      <c r="E856" s="32"/>
    </row>
    <row r="857" spans="2:5" x14ac:dyDescent="0.2">
      <c r="B857" s="47"/>
      <c r="C857" s="47"/>
      <c r="D857" s="47"/>
      <c r="E857" s="32"/>
    </row>
    <row r="858" spans="2:5" x14ac:dyDescent="0.2">
      <c r="B858" s="47"/>
      <c r="C858" s="47"/>
      <c r="D858" s="47"/>
      <c r="E858" s="32"/>
    </row>
    <row r="859" spans="2:5" x14ac:dyDescent="0.2">
      <c r="B859" s="47"/>
      <c r="C859" s="47"/>
      <c r="D859" s="47"/>
      <c r="E859" s="32"/>
    </row>
    <row r="860" spans="2:5" x14ac:dyDescent="0.2">
      <c r="B860" s="47"/>
      <c r="C860" s="47"/>
      <c r="D860" s="47"/>
      <c r="E860" s="32"/>
    </row>
    <row r="861" spans="2:5" x14ac:dyDescent="0.2">
      <c r="B861" s="47"/>
      <c r="C861" s="47"/>
      <c r="D861" s="47"/>
      <c r="E861" s="32"/>
    </row>
    <row r="862" spans="2:5" x14ac:dyDescent="0.2">
      <c r="B862" s="47"/>
      <c r="C862" s="47"/>
      <c r="D862" s="47"/>
      <c r="E862" s="32"/>
    </row>
    <row r="863" spans="2:5" x14ac:dyDescent="0.2">
      <c r="B863" s="47"/>
      <c r="C863" s="47"/>
      <c r="D863" s="47"/>
      <c r="E863" s="32"/>
    </row>
    <row r="864" spans="2:5" x14ac:dyDescent="0.2">
      <c r="B864" s="47"/>
      <c r="C864" s="47"/>
      <c r="D864" s="47"/>
      <c r="E864" s="32"/>
    </row>
    <row r="865" spans="2:5" x14ac:dyDescent="0.2">
      <c r="B865" s="47"/>
      <c r="C865" s="47"/>
      <c r="D865" s="47"/>
      <c r="E865" s="32"/>
    </row>
    <row r="866" spans="2:5" x14ac:dyDescent="0.2">
      <c r="B866" s="47"/>
      <c r="C866" s="47"/>
      <c r="D866" s="47"/>
      <c r="E866" s="32"/>
    </row>
    <row r="867" spans="2:5" x14ac:dyDescent="0.2">
      <c r="B867" s="47"/>
      <c r="C867" s="47"/>
      <c r="D867" s="47"/>
      <c r="E867" s="32"/>
    </row>
    <row r="868" spans="2:5" x14ac:dyDescent="0.2">
      <c r="B868" s="47"/>
      <c r="C868" s="47"/>
      <c r="D868" s="47"/>
      <c r="E868" s="32"/>
    </row>
    <row r="869" spans="2:5" x14ac:dyDescent="0.2">
      <c r="B869" s="47"/>
      <c r="C869" s="47"/>
      <c r="D869" s="47"/>
      <c r="E869" s="32"/>
    </row>
    <row r="870" spans="2:5" x14ac:dyDescent="0.2">
      <c r="B870" s="47"/>
      <c r="C870" s="47"/>
      <c r="D870" s="47"/>
      <c r="E870" s="32"/>
    </row>
    <row r="871" spans="2:5" x14ac:dyDescent="0.2">
      <c r="B871" s="47"/>
      <c r="C871" s="47"/>
      <c r="D871" s="47"/>
      <c r="E871" s="32"/>
    </row>
    <row r="872" spans="2:5" x14ac:dyDescent="0.2">
      <c r="B872" s="47"/>
      <c r="C872" s="47"/>
      <c r="D872" s="47"/>
      <c r="E872" s="32"/>
    </row>
    <row r="873" spans="2:5" x14ac:dyDescent="0.2">
      <c r="B873" s="47"/>
      <c r="C873" s="47"/>
      <c r="D873" s="47"/>
      <c r="E873" s="32"/>
    </row>
    <row r="874" spans="2:5" x14ac:dyDescent="0.2">
      <c r="B874" s="47"/>
      <c r="C874" s="47"/>
      <c r="D874" s="47"/>
      <c r="E874" s="32"/>
    </row>
    <row r="875" spans="2:5" x14ac:dyDescent="0.2">
      <c r="B875" s="47"/>
      <c r="C875" s="47"/>
      <c r="D875" s="47"/>
      <c r="E875" s="32"/>
    </row>
    <row r="876" spans="2:5" x14ac:dyDescent="0.2">
      <c r="B876" s="47"/>
      <c r="C876" s="47"/>
      <c r="D876" s="47"/>
      <c r="E876" s="32"/>
    </row>
    <row r="877" spans="2:5" x14ac:dyDescent="0.2">
      <c r="B877" s="47"/>
      <c r="C877" s="47"/>
      <c r="D877" s="47"/>
      <c r="E877" s="32"/>
    </row>
    <row r="878" spans="2:5" x14ac:dyDescent="0.2">
      <c r="B878" s="47"/>
      <c r="C878" s="47"/>
      <c r="D878" s="47"/>
      <c r="E878" s="32"/>
    </row>
    <row r="879" spans="2:5" x14ac:dyDescent="0.2">
      <c r="B879" s="47"/>
      <c r="C879" s="47"/>
      <c r="D879" s="47"/>
      <c r="E879" s="32"/>
    </row>
    <row r="880" spans="2:5" x14ac:dyDescent="0.2">
      <c r="B880" s="47"/>
      <c r="C880" s="47"/>
      <c r="D880" s="47"/>
      <c r="E880" s="32"/>
    </row>
    <row r="881" spans="2:5" x14ac:dyDescent="0.2">
      <c r="B881" s="47"/>
      <c r="C881" s="47"/>
      <c r="D881" s="47"/>
      <c r="E881" s="32"/>
    </row>
    <row r="882" spans="2:5" x14ac:dyDescent="0.2">
      <c r="B882" s="47"/>
      <c r="C882" s="47"/>
      <c r="D882" s="47"/>
      <c r="E882" s="32"/>
    </row>
    <row r="883" spans="2:5" x14ac:dyDescent="0.2">
      <c r="B883" s="47"/>
      <c r="C883" s="47"/>
      <c r="D883" s="47"/>
      <c r="E883" s="32"/>
    </row>
    <row r="884" spans="2:5" x14ac:dyDescent="0.2">
      <c r="B884" s="47"/>
      <c r="C884" s="47"/>
      <c r="D884" s="47"/>
      <c r="E884" s="32"/>
    </row>
    <row r="885" spans="2:5" x14ac:dyDescent="0.2">
      <c r="B885" s="47"/>
      <c r="C885" s="47"/>
      <c r="D885" s="47"/>
      <c r="E885" s="32"/>
    </row>
    <row r="886" spans="2:5" x14ac:dyDescent="0.2">
      <c r="B886" s="47"/>
      <c r="C886" s="47"/>
      <c r="D886" s="47"/>
      <c r="E886" s="32"/>
    </row>
    <row r="887" spans="2:5" x14ac:dyDescent="0.2">
      <c r="B887" s="47"/>
      <c r="C887" s="47"/>
      <c r="D887" s="47"/>
      <c r="E887" s="32"/>
    </row>
    <row r="888" spans="2:5" x14ac:dyDescent="0.2">
      <c r="B888" s="47"/>
      <c r="C888" s="47"/>
      <c r="D888" s="47"/>
      <c r="E888" s="32"/>
    </row>
    <row r="889" spans="2:5" x14ac:dyDescent="0.2">
      <c r="B889" s="47"/>
      <c r="C889" s="47"/>
      <c r="D889" s="47"/>
      <c r="E889" s="32"/>
    </row>
    <row r="890" spans="2:5" x14ac:dyDescent="0.2">
      <c r="B890" s="47"/>
      <c r="C890" s="47"/>
      <c r="D890" s="47"/>
      <c r="E890" s="32"/>
    </row>
    <row r="891" spans="2:5" x14ac:dyDescent="0.2">
      <c r="B891" s="47"/>
      <c r="C891" s="47"/>
      <c r="D891" s="47"/>
      <c r="E891" s="32"/>
    </row>
    <row r="892" spans="2:5" x14ac:dyDescent="0.2">
      <c r="B892" s="47"/>
      <c r="C892" s="47"/>
      <c r="D892" s="47"/>
      <c r="E892" s="32"/>
    </row>
    <row r="893" spans="2:5" x14ac:dyDescent="0.2">
      <c r="B893" s="47"/>
      <c r="C893" s="47"/>
      <c r="D893" s="47"/>
      <c r="E893" s="32"/>
    </row>
    <row r="894" spans="2:5" x14ac:dyDescent="0.2">
      <c r="B894" s="47"/>
      <c r="C894" s="47"/>
      <c r="D894" s="47"/>
      <c r="E894" s="32"/>
    </row>
    <row r="895" spans="2:5" x14ac:dyDescent="0.2">
      <c r="B895" s="47"/>
      <c r="C895" s="47"/>
      <c r="D895" s="47"/>
      <c r="E895" s="32"/>
    </row>
    <row r="896" spans="2:5" x14ac:dyDescent="0.2">
      <c r="B896" s="47"/>
      <c r="C896" s="47"/>
      <c r="D896" s="47"/>
      <c r="E896" s="32"/>
    </row>
    <row r="897" spans="2:5" x14ac:dyDescent="0.2">
      <c r="B897" s="47"/>
      <c r="C897" s="47"/>
      <c r="D897" s="47"/>
      <c r="E897" s="32"/>
    </row>
    <row r="898" spans="2:5" x14ac:dyDescent="0.2">
      <c r="B898" s="47"/>
      <c r="C898" s="47"/>
      <c r="D898" s="47"/>
      <c r="E898" s="32"/>
    </row>
    <row r="899" spans="2:5" x14ac:dyDescent="0.2">
      <c r="B899" s="47"/>
      <c r="C899" s="47"/>
      <c r="D899" s="47"/>
      <c r="E899" s="32"/>
    </row>
    <row r="900" spans="2:5" x14ac:dyDescent="0.2">
      <c r="B900" s="47"/>
      <c r="C900" s="47"/>
      <c r="D900" s="47"/>
      <c r="E900" s="32"/>
    </row>
    <row r="901" spans="2:5" x14ac:dyDescent="0.2">
      <c r="B901" s="47"/>
      <c r="C901" s="47"/>
      <c r="D901" s="47"/>
      <c r="E901" s="32"/>
    </row>
    <row r="902" spans="2:5" x14ac:dyDescent="0.2">
      <c r="B902" s="47"/>
      <c r="C902" s="47"/>
      <c r="D902" s="47"/>
      <c r="E902" s="32"/>
    </row>
    <row r="903" spans="2:5" x14ac:dyDescent="0.2">
      <c r="B903" s="47"/>
      <c r="C903" s="47"/>
      <c r="D903" s="47"/>
      <c r="E903" s="32"/>
    </row>
    <row r="904" spans="2:5" x14ac:dyDescent="0.2">
      <c r="B904" s="47"/>
      <c r="C904" s="47"/>
      <c r="D904" s="47"/>
      <c r="E904" s="32"/>
    </row>
    <row r="905" spans="2:5" x14ac:dyDescent="0.2">
      <c r="B905" s="47"/>
      <c r="C905" s="47"/>
      <c r="D905" s="47"/>
      <c r="E905" s="32"/>
    </row>
    <row r="906" spans="2:5" x14ac:dyDescent="0.2">
      <c r="B906" s="47"/>
      <c r="C906" s="47"/>
      <c r="D906" s="47"/>
      <c r="E906" s="32"/>
    </row>
    <row r="907" spans="2:5" x14ac:dyDescent="0.2">
      <c r="B907" s="47"/>
      <c r="C907" s="47"/>
      <c r="D907" s="47"/>
      <c r="E907" s="32"/>
    </row>
    <row r="908" spans="2:5" x14ac:dyDescent="0.2">
      <c r="B908" s="47"/>
      <c r="C908" s="47"/>
      <c r="D908" s="47"/>
      <c r="E908" s="32"/>
    </row>
    <row r="909" spans="2:5" x14ac:dyDescent="0.2">
      <c r="B909" s="47"/>
      <c r="C909" s="47"/>
      <c r="D909" s="47"/>
      <c r="E909" s="32"/>
    </row>
    <row r="910" spans="2:5" x14ac:dyDescent="0.2">
      <c r="B910" s="47"/>
      <c r="C910" s="47"/>
      <c r="D910" s="47"/>
      <c r="E910" s="32"/>
    </row>
    <row r="911" spans="2:5" x14ac:dyDescent="0.2">
      <c r="B911" s="47"/>
      <c r="C911" s="47"/>
      <c r="D911" s="47"/>
      <c r="E911" s="32"/>
    </row>
    <row r="912" spans="2:5" x14ac:dyDescent="0.2">
      <c r="B912" s="47"/>
      <c r="C912" s="47"/>
      <c r="D912" s="47"/>
      <c r="E912" s="32"/>
    </row>
    <row r="913" spans="2:5" x14ac:dyDescent="0.2">
      <c r="B913" s="47"/>
      <c r="C913" s="47"/>
      <c r="D913" s="47"/>
      <c r="E913" s="32"/>
    </row>
    <row r="914" spans="2:5" x14ac:dyDescent="0.2">
      <c r="B914" s="47"/>
      <c r="C914" s="47"/>
      <c r="D914" s="47"/>
      <c r="E914" s="32"/>
    </row>
    <row r="915" spans="2:5" x14ac:dyDescent="0.2">
      <c r="B915" s="47"/>
      <c r="C915" s="47"/>
      <c r="D915" s="47"/>
      <c r="E915" s="32"/>
    </row>
    <row r="916" spans="2:5" x14ac:dyDescent="0.2">
      <c r="B916" s="47"/>
      <c r="C916" s="47"/>
      <c r="D916" s="47"/>
      <c r="E916" s="32"/>
    </row>
    <row r="917" spans="2:5" x14ac:dyDescent="0.2">
      <c r="B917" s="47"/>
      <c r="C917" s="47"/>
      <c r="D917" s="47"/>
      <c r="E917" s="32"/>
    </row>
    <row r="918" spans="2:5" x14ac:dyDescent="0.2">
      <c r="B918" s="47"/>
      <c r="C918" s="47"/>
      <c r="D918" s="47"/>
      <c r="E918" s="32"/>
    </row>
    <row r="919" spans="2:5" x14ac:dyDescent="0.2">
      <c r="B919" s="47"/>
      <c r="C919" s="47"/>
      <c r="D919" s="47"/>
      <c r="E919" s="32"/>
    </row>
    <row r="920" spans="2:5" x14ac:dyDescent="0.2">
      <c r="B920" s="47"/>
      <c r="C920" s="47"/>
      <c r="D920" s="47"/>
      <c r="E920" s="32"/>
    </row>
    <row r="921" spans="2:5" x14ac:dyDescent="0.2">
      <c r="B921" s="47"/>
      <c r="C921" s="47"/>
      <c r="D921" s="47"/>
      <c r="E921" s="32"/>
    </row>
    <row r="922" spans="2:5" x14ac:dyDescent="0.2">
      <c r="B922" s="47"/>
      <c r="C922" s="47"/>
      <c r="D922" s="47"/>
      <c r="E922" s="32"/>
    </row>
    <row r="923" spans="2:5" x14ac:dyDescent="0.2">
      <c r="B923" s="47"/>
      <c r="C923" s="47"/>
      <c r="D923" s="47"/>
      <c r="E923" s="32"/>
    </row>
    <row r="924" spans="2:5" x14ac:dyDescent="0.2">
      <c r="B924" s="47"/>
      <c r="C924" s="47"/>
      <c r="D924" s="47"/>
      <c r="E924" s="32"/>
    </row>
    <row r="925" spans="2:5" x14ac:dyDescent="0.2">
      <c r="B925" s="47"/>
      <c r="C925" s="47"/>
      <c r="D925" s="47"/>
      <c r="E925" s="32"/>
    </row>
    <row r="926" spans="2:5" x14ac:dyDescent="0.2">
      <c r="B926" s="47"/>
      <c r="C926" s="47"/>
      <c r="D926" s="47"/>
      <c r="E926" s="32"/>
    </row>
    <row r="927" spans="2:5" x14ac:dyDescent="0.2">
      <c r="B927" s="47"/>
      <c r="C927" s="47"/>
      <c r="D927" s="47"/>
      <c r="E927" s="32"/>
    </row>
    <row r="928" spans="2:5" x14ac:dyDescent="0.2">
      <c r="B928" s="47"/>
      <c r="C928" s="47"/>
      <c r="D928" s="47"/>
      <c r="E928" s="32"/>
    </row>
    <row r="929" spans="2:5" x14ac:dyDescent="0.2">
      <c r="B929" s="47"/>
      <c r="C929" s="47"/>
      <c r="D929" s="47"/>
      <c r="E929" s="32"/>
    </row>
    <row r="930" spans="2:5" x14ac:dyDescent="0.2">
      <c r="B930" s="47"/>
      <c r="C930" s="47"/>
      <c r="D930" s="47"/>
      <c r="E930" s="32"/>
    </row>
    <row r="931" spans="2:5" x14ac:dyDescent="0.2">
      <c r="B931" s="47"/>
      <c r="C931" s="47"/>
      <c r="D931" s="47"/>
      <c r="E931" s="32"/>
    </row>
    <row r="932" spans="2:5" x14ac:dyDescent="0.2">
      <c r="B932" s="47"/>
      <c r="C932" s="47"/>
      <c r="D932" s="47"/>
      <c r="E932" s="32"/>
    </row>
    <row r="933" spans="2:5" x14ac:dyDescent="0.2">
      <c r="B933" s="47"/>
      <c r="C933" s="47"/>
      <c r="D933" s="47"/>
      <c r="E933" s="32"/>
    </row>
    <row r="934" spans="2:5" x14ac:dyDescent="0.2">
      <c r="B934" s="47"/>
      <c r="C934" s="47"/>
      <c r="D934" s="47"/>
      <c r="E934" s="32"/>
    </row>
    <row r="935" spans="2:5" x14ac:dyDescent="0.2">
      <c r="B935" s="47"/>
      <c r="C935" s="47"/>
      <c r="D935" s="47"/>
      <c r="E935" s="32"/>
    </row>
    <row r="936" spans="2:5" x14ac:dyDescent="0.2">
      <c r="B936" s="47"/>
      <c r="C936" s="47"/>
      <c r="D936" s="47"/>
      <c r="E936" s="32"/>
    </row>
    <row r="937" spans="2:5" x14ac:dyDescent="0.2">
      <c r="B937" s="47"/>
      <c r="C937" s="47"/>
      <c r="D937" s="47"/>
      <c r="E937" s="32"/>
    </row>
    <row r="938" spans="2:5" x14ac:dyDescent="0.2">
      <c r="B938" s="47"/>
      <c r="C938" s="47"/>
      <c r="D938" s="47"/>
      <c r="E938" s="32"/>
    </row>
    <row r="939" spans="2:5" x14ac:dyDescent="0.2">
      <c r="B939" s="47"/>
      <c r="C939" s="47"/>
      <c r="D939" s="47"/>
      <c r="E939" s="32"/>
    </row>
    <row r="940" spans="2:5" x14ac:dyDescent="0.2">
      <c r="B940" s="47"/>
      <c r="C940" s="47"/>
      <c r="D940" s="47"/>
      <c r="E940" s="32"/>
    </row>
    <row r="941" spans="2:5" x14ac:dyDescent="0.2">
      <c r="B941" s="47"/>
      <c r="C941" s="47"/>
      <c r="D941" s="47"/>
      <c r="E941" s="32"/>
    </row>
    <row r="942" spans="2:5" x14ac:dyDescent="0.2">
      <c r="B942" s="47"/>
      <c r="C942" s="47"/>
      <c r="D942" s="47"/>
      <c r="E942" s="32"/>
    </row>
    <row r="943" spans="2:5" x14ac:dyDescent="0.2">
      <c r="B943" s="47"/>
      <c r="C943" s="47"/>
      <c r="D943" s="47"/>
      <c r="E943" s="32"/>
    </row>
    <row r="944" spans="2:5" x14ac:dyDescent="0.2">
      <c r="B944" s="47"/>
      <c r="C944" s="47"/>
      <c r="D944" s="47"/>
      <c r="E944" s="32"/>
    </row>
    <row r="945" spans="2:5" x14ac:dyDescent="0.2">
      <c r="B945" s="47"/>
      <c r="C945" s="47"/>
      <c r="D945" s="47"/>
      <c r="E945" s="32"/>
    </row>
    <row r="946" spans="2:5" x14ac:dyDescent="0.2">
      <c r="B946" s="47"/>
      <c r="C946" s="47"/>
      <c r="D946" s="47"/>
      <c r="E946" s="32"/>
    </row>
    <row r="947" spans="2:5" x14ac:dyDescent="0.2">
      <c r="B947" s="47"/>
      <c r="C947" s="47"/>
      <c r="D947" s="47"/>
      <c r="E947" s="32"/>
    </row>
    <row r="948" spans="2:5" x14ac:dyDescent="0.2">
      <c r="B948" s="47"/>
      <c r="C948" s="47"/>
      <c r="D948" s="47"/>
      <c r="E948" s="32"/>
    </row>
    <row r="949" spans="2:5" x14ac:dyDescent="0.2">
      <c r="B949" s="47"/>
      <c r="C949" s="47"/>
      <c r="D949" s="47"/>
      <c r="E949" s="32"/>
    </row>
    <row r="950" spans="2:5" x14ac:dyDescent="0.2">
      <c r="B950" s="47"/>
      <c r="C950" s="47"/>
      <c r="D950" s="47"/>
      <c r="E950" s="32"/>
    </row>
    <row r="951" spans="2:5" x14ac:dyDescent="0.2">
      <c r="B951" s="47"/>
      <c r="C951" s="47"/>
      <c r="D951" s="47"/>
      <c r="E951" s="32"/>
    </row>
    <row r="952" spans="2:5" x14ac:dyDescent="0.2">
      <c r="B952" s="47"/>
      <c r="C952" s="47"/>
      <c r="D952" s="47"/>
      <c r="E952" s="32"/>
    </row>
    <row r="953" spans="2:5" x14ac:dyDescent="0.2">
      <c r="B953" s="47"/>
      <c r="C953" s="47"/>
      <c r="D953" s="47"/>
      <c r="E953" s="32"/>
    </row>
    <row r="954" spans="2:5" x14ac:dyDescent="0.2">
      <c r="B954" s="47"/>
      <c r="C954" s="47"/>
      <c r="D954" s="47"/>
      <c r="E954" s="32"/>
    </row>
    <row r="955" spans="2:5" x14ac:dyDescent="0.2">
      <c r="B955" s="47"/>
      <c r="C955" s="47"/>
      <c r="D955" s="47"/>
      <c r="E955" s="32"/>
    </row>
    <row r="956" spans="2:5" x14ac:dyDescent="0.2">
      <c r="B956" s="47"/>
      <c r="C956" s="47"/>
      <c r="D956" s="47"/>
      <c r="E956" s="32"/>
    </row>
    <row r="957" spans="2:5" x14ac:dyDescent="0.2">
      <c r="B957" s="47"/>
      <c r="C957" s="47"/>
      <c r="D957" s="47"/>
      <c r="E957" s="32"/>
    </row>
    <row r="958" spans="2:5" x14ac:dyDescent="0.2">
      <c r="B958" s="47"/>
      <c r="C958" s="47"/>
      <c r="D958" s="47"/>
      <c r="E958" s="32"/>
    </row>
    <row r="959" spans="2:5" x14ac:dyDescent="0.2">
      <c r="B959" s="47"/>
      <c r="C959" s="47"/>
      <c r="D959" s="47"/>
      <c r="E959" s="32"/>
    </row>
    <row r="960" spans="2:5" x14ac:dyDescent="0.2">
      <c r="B960" s="47"/>
      <c r="C960" s="47"/>
      <c r="D960" s="47"/>
      <c r="E960" s="32"/>
    </row>
    <row r="961" spans="2:5" x14ac:dyDescent="0.2">
      <c r="B961" s="47"/>
      <c r="C961" s="47"/>
      <c r="D961" s="47"/>
      <c r="E961" s="32"/>
    </row>
    <row r="962" spans="2:5" x14ac:dyDescent="0.2">
      <c r="B962" s="47"/>
      <c r="C962" s="47"/>
      <c r="D962" s="47"/>
      <c r="E962" s="32"/>
    </row>
    <row r="963" spans="2:5" x14ac:dyDescent="0.2">
      <c r="B963" s="47"/>
      <c r="C963" s="47"/>
      <c r="D963" s="47"/>
      <c r="E963" s="32"/>
    </row>
    <row r="964" spans="2:5" x14ac:dyDescent="0.2">
      <c r="B964" s="47"/>
      <c r="C964" s="47"/>
      <c r="D964" s="47"/>
      <c r="E964" s="32"/>
    </row>
    <row r="965" spans="2:5" x14ac:dyDescent="0.2">
      <c r="B965" s="47"/>
      <c r="C965" s="47"/>
      <c r="D965" s="47"/>
      <c r="E965" s="32"/>
    </row>
    <row r="966" spans="2:5" x14ac:dyDescent="0.2">
      <c r="B966" s="47"/>
      <c r="C966" s="47"/>
      <c r="D966" s="47"/>
      <c r="E966" s="32"/>
    </row>
    <row r="967" spans="2:5" x14ac:dyDescent="0.2">
      <c r="B967" s="47"/>
      <c r="C967" s="47"/>
      <c r="D967" s="47"/>
      <c r="E967" s="32"/>
    </row>
    <row r="968" spans="2:5" x14ac:dyDescent="0.2">
      <c r="B968" s="47"/>
      <c r="C968" s="47"/>
      <c r="D968" s="47"/>
      <c r="E968" s="32"/>
    </row>
    <row r="969" spans="2:5" x14ac:dyDescent="0.2">
      <c r="B969" s="47"/>
      <c r="C969" s="47"/>
      <c r="D969" s="47"/>
      <c r="E969" s="32"/>
    </row>
    <row r="970" spans="2:5" x14ac:dyDescent="0.2">
      <c r="B970" s="47"/>
      <c r="C970" s="47"/>
      <c r="D970" s="47"/>
      <c r="E970" s="32"/>
    </row>
    <row r="971" spans="2:5" x14ac:dyDescent="0.2">
      <c r="B971" s="47"/>
      <c r="C971" s="47"/>
      <c r="D971" s="47"/>
      <c r="E971" s="32"/>
    </row>
    <row r="972" spans="2:5" x14ac:dyDescent="0.2">
      <c r="B972" s="47"/>
      <c r="C972" s="47"/>
      <c r="D972" s="47"/>
      <c r="E972" s="32"/>
    </row>
    <row r="973" spans="2:5" x14ac:dyDescent="0.2">
      <c r="B973" s="47"/>
      <c r="C973" s="47"/>
      <c r="D973" s="47"/>
      <c r="E973" s="32"/>
    </row>
    <row r="974" spans="2:5" x14ac:dyDescent="0.2">
      <c r="B974" s="47"/>
      <c r="C974" s="47"/>
      <c r="D974" s="47"/>
      <c r="E974" s="32"/>
    </row>
    <row r="975" spans="2:5" x14ac:dyDescent="0.2">
      <c r="B975" s="47"/>
      <c r="C975" s="47"/>
      <c r="D975" s="47"/>
      <c r="E975" s="32"/>
    </row>
    <row r="976" spans="2:5" x14ac:dyDescent="0.2">
      <c r="B976" s="47"/>
      <c r="C976" s="47"/>
      <c r="D976" s="47"/>
      <c r="E976" s="32"/>
    </row>
    <row r="977" spans="2:5" x14ac:dyDescent="0.2">
      <c r="B977" s="47"/>
      <c r="C977" s="47"/>
      <c r="D977" s="47"/>
      <c r="E977" s="32"/>
    </row>
    <row r="978" spans="2:5" x14ac:dyDescent="0.2">
      <c r="B978" s="47"/>
      <c r="C978" s="47"/>
      <c r="D978" s="47"/>
      <c r="E978" s="32"/>
    </row>
    <row r="979" spans="2:5" x14ac:dyDescent="0.2">
      <c r="B979" s="47"/>
      <c r="C979" s="47"/>
      <c r="D979" s="47"/>
      <c r="E979" s="32"/>
    </row>
    <row r="980" spans="2:5" x14ac:dyDescent="0.2">
      <c r="B980" s="47"/>
      <c r="C980" s="47"/>
      <c r="D980" s="47"/>
      <c r="E980" s="32"/>
    </row>
    <row r="981" spans="2:5" x14ac:dyDescent="0.2">
      <c r="B981" s="47"/>
      <c r="C981" s="47"/>
      <c r="D981" s="47"/>
      <c r="E981" s="32"/>
    </row>
    <row r="982" spans="2:5" x14ac:dyDescent="0.2">
      <c r="B982" s="47"/>
      <c r="C982" s="47"/>
      <c r="D982" s="47"/>
      <c r="E982" s="32"/>
    </row>
    <row r="983" spans="2:5" x14ac:dyDescent="0.2">
      <c r="B983" s="47"/>
      <c r="C983" s="47"/>
      <c r="D983" s="47"/>
      <c r="E983" s="32"/>
    </row>
    <row r="984" spans="2:5" x14ac:dyDescent="0.2">
      <c r="B984" s="47"/>
      <c r="C984" s="47"/>
      <c r="D984" s="47"/>
      <c r="E984" s="32"/>
    </row>
    <row r="985" spans="2:5" x14ac:dyDescent="0.2">
      <c r="B985" s="47"/>
      <c r="C985" s="47"/>
      <c r="D985" s="47"/>
      <c r="E985" s="32"/>
    </row>
    <row r="986" spans="2:5" x14ac:dyDescent="0.2">
      <c r="B986" s="47"/>
      <c r="C986" s="47"/>
      <c r="D986" s="47"/>
      <c r="E986" s="32"/>
    </row>
    <row r="987" spans="2:5" x14ac:dyDescent="0.2">
      <c r="B987" s="47"/>
      <c r="C987" s="47"/>
      <c r="D987" s="47"/>
      <c r="E987" s="32"/>
    </row>
    <row r="988" spans="2:5" x14ac:dyDescent="0.2">
      <c r="B988" s="47"/>
      <c r="C988" s="47"/>
      <c r="D988" s="47"/>
      <c r="E988" s="32"/>
    </row>
    <row r="989" spans="2:5" x14ac:dyDescent="0.2">
      <c r="B989" s="47"/>
      <c r="C989" s="47"/>
      <c r="D989" s="47"/>
      <c r="E989" s="32"/>
    </row>
    <row r="990" spans="2:5" x14ac:dyDescent="0.2">
      <c r="B990" s="47"/>
      <c r="C990" s="47"/>
      <c r="D990" s="47"/>
      <c r="E990" s="32"/>
    </row>
    <row r="991" spans="2:5" x14ac:dyDescent="0.2">
      <c r="B991" s="47"/>
      <c r="C991" s="47"/>
      <c r="D991" s="47"/>
      <c r="E991" s="32"/>
    </row>
    <row r="992" spans="2:5" x14ac:dyDescent="0.2">
      <c r="B992" s="47"/>
      <c r="C992" s="47"/>
      <c r="D992" s="47"/>
      <c r="E992" s="32"/>
    </row>
    <row r="993" spans="2:5" x14ac:dyDescent="0.2">
      <c r="B993" s="47"/>
      <c r="C993" s="47"/>
      <c r="D993" s="47"/>
      <c r="E993" s="32"/>
    </row>
    <row r="994" spans="2:5" x14ac:dyDescent="0.2">
      <c r="B994" s="47"/>
      <c r="C994" s="47"/>
      <c r="D994" s="47"/>
      <c r="E994" s="32"/>
    </row>
    <row r="995" spans="2:5" x14ac:dyDescent="0.2">
      <c r="B995" s="47"/>
      <c r="C995" s="47"/>
      <c r="D995" s="47"/>
      <c r="E995" s="32"/>
    </row>
    <row r="996" spans="2:5" x14ac:dyDescent="0.2">
      <c r="B996" s="47"/>
      <c r="C996" s="47"/>
      <c r="D996" s="47"/>
      <c r="E996" s="32"/>
    </row>
    <row r="997" spans="2:5" x14ac:dyDescent="0.2">
      <c r="B997" s="47"/>
      <c r="C997" s="47"/>
      <c r="D997" s="47"/>
      <c r="E997" s="32"/>
    </row>
    <row r="998" spans="2:5" x14ac:dyDescent="0.2">
      <c r="B998" s="47"/>
      <c r="C998" s="47"/>
      <c r="D998" s="47"/>
      <c r="E998" s="32"/>
    </row>
    <row r="999" spans="2:5" x14ac:dyDescent="0.2">
      <c r="B999" s="47"/>
      <c r="C999" s="47"/>
      <c r="D999" s="47"/>
      <c r="E999" s="32"/>
    </row>
    <row r="1000" spans="2:5" x14ac:dyDescent="0.2">
      <c r="B1000" s="47"/>
      <c r="C1000" s="47"/>
      <c r="D1000" s="47"/>
      <c r="E1000" s="32"/>
    </row>
    <row r="1001" spans="2:5" x14ac:dyDescent="0.2">
      <c r="B1001" s="47"/>
      <c r="C1001" s="47"/>
      <c r="D1001" s="47"/>
      <c r="E1001" s="32"/>
    </row>
    <row r="1002" spans="2:5" x14ac:dyDescent="0.2">
      <c r="B1002" s="47"/>
      <c r="C1002" s="47"/>
      <c r="D1002" s="47"/>
      <c r="E1002" s="32"/>
    </row>
    <row r="1003" spans="2:5" x14ac:dyDescent="0.2">
      <c r="B1003" s="47"/>
      <c r="C1003" s="47"/>
      <c r="D1003" s="47"/>
      <c r="E1003" s="32"/>
    </row>
    <row r="1004" spans="2:5" x14ac:dyDescent="0.2">
      <c r="B1004" s="47"/>
      <c r="C1004" s="47"/>
      <c r="D1004" s="47"/>
      <c r="E1004" s="32"/>
    </row>
    <row r="1005" spans="2:5" x14ac:dyDescent="0.2">
      <c r="B1005" s="47"/>
      <c r="C1005" s="47"/>
      <c r="D1005" s="47"/>
      <c r="E1005" s="32"/>
    </row>
    <row r="1006" spans="2:5" x14ac:dyDescent="0.2">
      <c r="B1006" s="47"/>
      <c r="C1006" s="47"/>
      <c r="D1006" s="47"/>
      <c r="E1006" s="32"/>
    </row>
    <row r="1007" spans="2:5" x14ac:dyDescent="0.2">
      <c r="B1007" s="47"/>
      <c r="C1007" s="47"/>
      <c r="D1007" s="47"/>
      <c r="E1007" s="32"/>
    </row>
    <row r="1008" spans="2:5" x14ac:dyDescent="0.2">
      <c r="B1008" s="47"/>
      <c r="C1008" s="47"/>
      <c r="D1008" s="47"/>
      <c r="E1008" s="32"/>
    </row>
    <row r="1009" spans="2:5" x14ac:dyDescent="0.2">
      <c r="B1009" s="47"/>
      <c r="C1009" s="47"/>
      <c r="D1009" s="47"/>
      <c r="E1009" s="32"/>
    </row>
    <row r="1010" spans="2:5" x14ac:dyDescent="0.2">
      <c r="B1010" s="47"/>
      <c r="C1010" s="47"/>
      <c r="D1010" s="47"/>
      <c r="E1010" s="32"/>
    </row>
    <row r="1011" spans="2:5" x14ac:dyDescent="0.2">
      <c r="B1011" s="47"/>
      <c r="C1011" s="47"/>
      <c r="D1011" s="47"/>
      <c r="E1011" s="32"/>
    </row>
    <row r="1012" spans="2:5" x14ac:dyDescent="0.2">
      <c r="B1012" s="47"/>
      <c r="C1012" s="47"/>
      <c r="D1012" s="47"/>
      <c r="E1012" s="32"/>
    </row>
    <row r="1013" spans="2:5" x14ac:dyDescent="0.2">
      <c r="B1013" s="47"/>
      <c r="C1013" s="47"/>
      <c r="D1013" s="47"/>
      <c r="E1013" s="32"/>
    </row>
    <row r="1014" spans="2:5" x14ac:dyDescent="0.2">
      <c r="B1014" s="47"/>
      <c r="C1014" s="47"/>
      <c r="D1014" s="47"/>
      <c r="E1014" s="32"/>
    </row>
    <row r="1015" spans="2:5" x14ac:dyDescent="0.2">
      <c r="B1015" s="47"/>
      <c r="C1015" s="47"/>
      <c r="D1015" s="47"/>
      <c r="E1015" s="32"/>
    </row>
    <row r="1016" spans="2:5" x14ac:dyDescent="0.2">
      <c r="B1016" s="47"/>
      <c r="C1016" s="47"/>
      <c r="D1016" s="47"/>
      <c r="E1016" s="32"/>
    </row>
    <row r="1017" spans="2:5" x14ac:dyDescent="0.2">
      <c r="B1017" s="47"/>
      <c r="C1017" s="47"/>
      <c r="D1017" s="47"/>
      <c r="E1017" s="32"/>
    </row>
    <row r="1018" spans="2:5" x14ac:dyDescent="0.2">
      <c r="B1018" s="47"/>
      <c r="C1018" s="47"/>
      <c r="D1018" s="47"/>
      <c r="E1018" s="32"/>
    </row>
    <row r="1019" spans="2:5" x14ac:dyDescent="0.2">
      <c r="B1019" s="47"/>
      <c r="C1019" s="47"/>
      <c r="D1019" s="47"/>
      <c r="E1019" s="32"/>
    </row>
    <row r="1020" spans="2:5" x14ac:dyDescent="0.2">
      <c r="B1020" s="47"/>
      <c r="C1020" s="47"/>
      <c r="D1020" s="47"/>
      <c r="E1020" s="32"/>
    </row>
    <row r="1021" spans="2:5" x14ac:dyDescent="0.2">
      <c r="B1021" s="47"/>
      <c r="C1021" s="47"/>
      <c r="D1021" s="47"/>
      <c r="E1021" s="32"/>
    </row>
    <row r="1022" spans="2:5" x14ac:dyDescent="0.2">
      <c r="B1022" s="47"/>
      <c r="C1022" s="47"/>
      <c r="D1022" s="47"/>
      <c r="E1022" s="32"/>
    </row>
    <row r="1023" spans="2:5" x14ac:dyDescent="0.2">
      <c r="B1023" s="47"/>
      <c r="C1023" s="47"/>
      <c r="D1023" s="47"/>
      <c r="E1023" s="32"/>
    </row>
    <row r="1024" spans="2:5" x14ac:dyDescent="0.2">
      <c r="B1024" s="47"/>
      <c r="C1024" s="47"/>
      <c r="D1024" s="47"/>
      <c r="E1024" s="32"/>
    </row>
    <row r="1025" spans="2:5" x14ac:dyDescent="0.2">
      <c r="B1025" s="47"/>
      <c r="C1025" s="47"/>
      <c r="D1025" s="47"/>
      <c r="E1025" s="32"/>
    </row>
    <row r="1026" spans="2:5" x14ac:dyDescent="0.2">
      <c r="B1026" s="47"/>
      <c r="C1026" s="47"/>
      <c r="D1026" s="47"/>
      <c r="E1026" s="32"/>
    </row>
    <row r="1027" spans="2:5" x14ac:dyDescent="0.2">
      <c r="B1027" s="47"/>
      <c r="C1027" s="47"/>
      <c r="D1027" s="47"/>
      <c r="E1027" s="32"/>
    </row>
    <row r="1028" spans="2:5" x14ac:dyDescent="0.2">
      <c r="B1028" s="47"/>
      <c r="C1028" s="47"/>
      <c r="D1028" s="47"/>
      <c r="E1028" s="32"/>
    </row>
    <row r="1029" spans="2:5" x14ac:dyDescent="0.2">
      <c r="B1029" s="47"/>
      <c r="C1029" s="47"/>
      <c r="D1029" s="47"/>
      <c r="E1029" s="32"/>
    </row>
    <row r="1030" spans="2:5" x14ac:dyDescent="0.2">
      <c r="B1030" s="47"/>
      <c r="C1030" s="47"/>
      <c r="D1030" s="47"/>
      <c r="E1030" s="32"/>
    </row>
    <row r="1031" spans="2:5" x14ac:dyDescent="0.2">
      <c r="B1031" s="47"/>
      <c r="C1031" s="47"/>
      <c r="D1031" s="47"/>
      <c r="E1031" s="32"/>
    </row>
    <row r="1032" spans="2:5" x14ac:dyDescent="0.2">
      <c r="B1032" s="47"/>
      <c r="C1032" s="47"/>
      <c r="D1032" s="47"/>
      <c r="E1032" s="32"/>
    </row>
    <row r="1033" spans="2:5" x14ac:dyDescent="0.2">
      <c r="B1033" s="47"/>
      <c r="C1033" s="47"/>
      <c r="D1033" s="47"/>
      <c r="E1033" s="32"/>
    </row>
    <row r="1034" spans="2:5" x14ac:dyDescent="0.2">
      <c r="B1034" s="47"/>
      <c r="C1034" s="47"/>
      <c r="D1034" s="47"/>
      <c r="E1034" s="32"/>
    </row>
    <row r="1035" spans="2:5" x14ac:dyDescent="0.2">
      <c r="B1035" s="47"/>
      <c r="C1035" s="47"/>
      <c r="D1035" s="47"/>
      <c r="E1035" s="32"/>
    </row>
    <row r="1036" spans="2:5" x14ac:dyDescent="0.2">
      <c r="B1036" s="47"/>
      <c r="C1036" s="47"/>
      <c r="D1036" s="47"/>
      <c r="E1036" s="32"/>
    </row>
    <row r="1037" spans="2:5" x14ac:dyDescent="0.2">
      <c r="B1037" s="47"/>
      <c r="C1037" s="47"/>
      <c r="D1037" s="47"/>
      <c r="E1037" s="32"/>
    </row>
    <row r="1038" spans="2:5" x14ac:dyDescent="0.2">
      <c r="B1038" s="47"/>
      <c r="C1038" s="47"/>
      <c r="D1038" s="47"/>
      <c r="E1038" s="32"/>
    </row>
    <row r="1039" spans="2:5" x14ac:dyDescent="0.2">
      <c r="B1039" s="47"/>
      <c r="C1039" s="47"/>
      <c r="D1039" s="47"/>
      <c r="E1039" s="32"/>
    </row>
    <row r="1040" spans="2:5" x14ac:dyDescent="0.2">
      <c r="B1040" s="47"/>
      <c r="C1040" s="47"/>
      <c r="D1040" s="47"/>
      <c r="E1040" s="32"/>
    </row>
    <row r="1041" spans="2:5" x14ac:dyDescent="0.2">
      <c r="B1041" s="47"/>
      <c r="C1041" s="47"/>
      <c r="D1041" s="47"/>
      <c r="E1041" s="32"/>
    </row>
    <row r="1042" spans="2:5" x14ac:dyDescent="0.2">
      <c r="B1042" s="47"/>
      <c r="C1042" s="47"/>
      <c r="D1042" s="47"/>
      <c r="E1042" s="32"/>
    </row>
    <row r="1043" spans="2:5" x14ac:dyDescent="0.2">
      <c r="B1043" s="47"/>
      <c r="C1043" s="47"/>
      <c r="D1043" s="47"/>
      <c r="E1043" s="32"/>
    </row>
    <row r="1044" spans="2:5" x14ac:dyDescent="0.2">
      <c r="B1044" s="47"/>
      <c r="C1044" s="47"/>
      <c r="D1044" s="47"/>
      <c r="E1044" s="32"/>
    </row>
    <row r="1045" spans="2:5" x14ac:dyDescent="0.2">
      <c r="B1045" s="47"/>
      <c r="C1045" s="47"/>
      <c r="D1045" s="47"/>
      <c r="E1045" s="32"/>
    </row>
    <row r="1046" spans="2:5" x14ac:dyDescent="0.2">
      <c r="B1046" s="47"/>
      <c r="C1046" s="47"/>
      <c r="D1046" s="47"/>
      <c r="E1046" s="32"/>
    </row>
    <row r="1047" spans="2:5" x14ac:dyDescent="0.2">
      <c r="B1047" s="47"/>
      <c r="C1047" s="47"/>
      <c r="D1047" s="47"/>
      <c r="E1047" s="32"/>
    </row>
    <row r="1048" spans="2:5" x14ac:dyDescent="0.2">
      <c r="B1048" s="47"/>
      <c r="C1048" s="47"/>
      <c r="D1048" s="47"/>
      <c r="E1048" s="32"/>
    </row>
    <row r="1049" spans="2:5" x14ac:dyDescent="0.2">
      <c r="B1049" s="47"/>
      <c r="C1049" s="47"/>
      <c r="D1049" s="47"/>
      <c r="E1049" s="32"/>
    </row>
    <row r="1050" spans="2:5" x14ac:dyDescent="0.2">
      <c r="B1050" s="47"/>
      <c r="C1050" s="47"/>
      <c r="D1050" s="47"/>
      <c r="E1050" s="32"/>
    </row>
    <row r="1051" spans="2:5" x14ac:dyDescent="0.2">
      <c r="B1051" s="47"/>
      <c r="C1051" s="47"/>
      <c r="D1051" s="47"/>
      <c r="E1051" s="32"/>
    </row>
    <row r="1052" spans="2:5" x14ac:dyDescent="0.2">
      <c r="B1052" s="47"/>
      <c r="C1052" s="47"/>
      <c r="D1052" s="47"/>
      <c r="E1052" s="32"/>
    </row>
    <row r="1053" spans="2:5" x14ac:dyDescent="0.2">
      <c r="B1053" s="47"/>
      <c r="C1053" s="47"/>
      <c r="D1053" s="47"/>
      <c r="E1053" s="32"/>
    </row>
    <row r="1054" spans="2:5" x14ac:dyDescent="0.2">
      <c r="B1054" s="47"/>
      <c r="C1054" s="47"/>
      <c r="D1054" s="47"/>
      <c r="E1054" s="32"/>
    </row>
    <row r="1055" spans="2:5" x14ac:dyDescent="0.2">
      <c r="B1055" s="47"/>
      <c r="C1055" s="47"/>
      <c r="D1055" s="47"/>
      <c r="E1055" s="32"/>
    </row>
    <row r="1056" spans="2:5" x14ac:dyDescent="0.2">
      <c r="B1056" s="47"/>
      <c r="C1056" s="47"/>
      <c r="D1056" s="47"/>
      <c r="E1056" s="32"/>
    </row>
    <row r="1057" spans="2:5" x14ac:dyDescent="0.2">
      <c r="B1057" s="47"/>
      <c r="C1057" s="47"/>
      <c r="D1057" s="47"/>
      <c r="E1057" s="32"/>
    </row>
    <row r="1058" spans="2:5" x14ac:dyDescent="0.2">
      <c r="B1058" s="47"/>
      <c r="C1058" s="47"/>
      <c r="D1058" s="47"/>
      <c r="E1058" s="32"/>
    </row>
    <row r="1059" spans="2:5" x14ac:dyDescent="0.2">
      <c r="B1059" s="47"/>
      <c r="C1059" s="47"/>
      <c r="D1059" s="47"/>
      <c r="E1059" s="32"/>
    </row>
    <row r="1060" spans="2:5" x14ac:dyDescent="0.2">
      <c r="B1060" s="47"/>
      <c r="C1060" s="47"/>
      <c r="D1060" s="47"/>
      <c r="E1060" s="32"/>
    </row>
    <row r="1061" spans="2:5" x14ac:dyDescent="0.2">
      <c r="B1061" s="47"/>
      <c r="C1061" s="47"/>
      <c r="D1061" s="47"/>
      <c r="E1061" s="32"/>
    </row>
    <row r="1062" spans="2:5" x14ac:dyDescent="0.2">
      <c r="B1062" s="47"/>
      <c r="C1062" s="47"/>
      <c r="D1062" s="47"/>
      <c r="E1062" s="32"/>
    </row>
    <row r="1063" spans="2:5" x14ac:dyDescent="0.2">
      <c r="B1063" s="47"/>
      <c r="C1063" s="47"/>
      <c r="D1063" s="47"/>
      <c r="E1063" s="32"/>
    </row>
    <row r="1064" spans="2:5" x14ac:dyDescent="0.2">
      <c r="B1064" s="47"/>
      <c r="C1064" s="47"/>
      <c r="D1064" s="47"/>
      <c r="E1064" s="32"/>
    </row>
    <row r="1065" spans="2:5" x14ac:dyDescent="0.2">
      <c r="B1065" s="47"/>
      <c r="C1065" s="47"/>
      <c r="D1065" s="47"/>
      <c r="E1065" s="32"/>
    </row>
    <row r="1066" spans="2:5" x14ac:dyDescent="0.2">
      <c r="B1066" s="47"/>
      <c r="C1066" s="47"/>
      <c r="D1066" s="47"/>
      <c r="E1066" s="32"/>
    </row>
    <row r="1067" spans="2:5" x14ac:dyDescent="0.2">
      <c r="B1067" s="47"/>
      <c r="C1067" s="47"/>
      <c r="D1067" s="47"/>
      <c r="E1067" s="32"/>
    </row>
    <row r="1068" spans="2:5" x14ac:dyDescent="0.2">
      <c r="B1068" s="47"/>
      <c r="C1068" s="47"/>
      <c r="D1068" s="47"/>
      <c r="E1068" s="32"/>
    </row>
    <row r="1069" spans="2:5" x14ac:dyDescent="0.2">
      <c r="B1069" s="47"/>
      <c r="C1069" s="47"/>
      <c r="D1069" s="47"/>
      <c r="E1069" s="32"/>
    </row>
    <row r="1070" spans="2:5" x14ac:dyDescent="0.2">
      <c r="B1070" s="47"/>
      <c r="C1070" s="47"/>
      <c r="D1070" s="47"/>
      <c r="E1070" s="32"/>
    </row>
    <row r="1071" spans="2:5" x14ac:dyDescent="0.2">
      <c r="B1071" s="47"/>
      <c r="C1071" s="47"/>
      <c r="D1071" s="47"/>
      <c r="E1071" s="32"/>
    </row>
    <row r="1072" spans="2:5" x14ac:dyDescent="0.2">
      <c r="B1072" s="47"/>
      <c r="C1072" s="47"/>
      <c r="D1072" s="47"/>
      <c r="E1072" s="32"/>
    </row>
    <row r="1073" spans="2:5" x14ac:dyDescent="0.2">
      <c r="B1073" s="47"/>
      <c r="C1073" s="47"/>
      <c r="D1073" s="47"/>
      <c r="E1073" s="32"/>
    </row>
    <row r="1074" spans="2:5" x14ac:dyDescent="0.2">
      <c r="B1074" s="47"/>
      <c r="C1074" s="47"/>
      <c r="D1074" s="47"/>
      <c r="E1074" s="32"/>
    </row>
    <row r="1075" spans="2:5" x14ac:dyDescent="0.2">
      <c r="B1075" s="47"/>
      <c r="C1075" s="47"/>
      <c r="D1075" s="47"/>
      <c r="E1075" s="32"/>
    </row>
    <row r="1076" spans="2:5" x14ac:dyDescent="0.2">
      <c r="B1076" s="47"/>
      <c r="C1076" s="47"/>
      <c r="D1076" s="47"/>
      <c r="E1076" s="32"/>
    </row>
    <row r="1077" spans="2:5" x14ac:dyDescent="0.2">
      <c r="B1077" s="47"/>
      <c r="C1077" s="47"/>
      <c r="D1077" s="47"/>
      <c r="E1077" s="32"/>
    </row>
    <row r="1078" spans="2:5" x14ac:dyDescent="0.2">
      <c r="B1078" s="47"/>
      <c r="C1078" s="47"/>
      <c r="D1078" s="47"/>
      <c r="E1078" s="32"/>
    </row>
    <row r="1079" spans="2:5" x14ac:dyDescent="0.2">
      <c r="B1079" s="47"/>
      <c r="C1079" s="47"/>
      <c r="D1079" s="47"/>
      <c r="E1079" s="32"/>
    </row>
    <row r="1080" spans="2:5" x14ac:dyDescent="0.2">
      <c r="B1080" s="47"/>
      <c r="C1080" s="47"/>
      <c r="D1080" s="47"/>
      <c r="E1080" s="32"/>
    </row>
    <row r="1081" spans="2:5" x14ac:dyDescent="0.2">
      <c r="B1081" s="47"/>
      <c r="C1081" s="47"/>
      <c r="D1081" s="47"/>
      <c r="E1081" s="32"/>
    </row>
    <row r="1082" spans="2:5" x14ac:dyDescent="0.2">
      <c r="B1082" s="47"/>
      <c r="C1082" s="47"/>
      <c r="D1082" s="47"/>
      <c r="E1082" s="32"/>
    </row>
    <row r="1083" spans="2:5" x14ac:dyDescent="0.2">
      <c r="B1083" s="47"/>
      <c r="C1083" s="47"/>
      <c r="D1083" s="47"/>
      <c r="E1083" s="32"/>
    </row>
    <row r="1084" spans="2:5" x14ac:dyDescent="0.2">
      <c r="B1084" s="47"/>
      <c r="C1084" s="47"/>
      <c r="D1084" s="47"/>
      <c r="E1084" s="32"/>
    </row>
    <row r="1085" spans="2:5" x14ac:dyDescent="0.2">
      <c r="B1085" s="47"/>
      <c r="C1085" s="47"/>
      <c r="D1085" s="47"/>
      <c r="E1085" s="32"/>
    </row>
    <row r="1086" spans="2:5" x14ac:dyDescent="0.2">
      <c r="B1086" s="47"/>
      <c r="C1086" s="47"/>
      <c r="D1086" s="47"/>
      <c r="E1086" s="32"/>
    </row>
    <row r="1087" spans="2:5" x14ac:dyDescent="0.2">
      <c r="B1087" s="47"/>
      <c r="C1087" s="47"/>
      <c r="D1087" s="47"/>
      <c r="E1087" s="32"/>
    </row>
    <row r="1088" spans="2:5" x14ac:dyDescent="0.2">
      <c r="B1088" s="47"/>
      <c r="C1088" s="47"/>
      <c r="D1088" s="47"/>
      <c r="E1088" s="32"/>
    </row>
    <row r="1089" spans="2:5" x14ac:dyDescent="0.2">
      <c r="B1089" s="47"/>
      <c r="C1089" s="47"/>
      <c r="D1089" s="47"/>
      <c r="E1089" s="32"/>
    </row>
    <row r="1090" spans="2:5" x14ac:dyDescent="0.2">
      <c r="B1090" s="47"/>
      <c r="C1090" s="47"/>
      <c r="D1090" s="47"/>
      <c r="E1090" s="32"/>
    </row>
    <row r="1091" spans="2:5" x14ac:dyDescent="0.2">
      <c r="B1091" s="47"/>
      <c r="C1091" s="47"/>
      <c r="D1091" s="47"/>
      <c r="E1091" s="32"/>
    </row>
    <row r="1092" spans="2:5" x14ac:dyDescent="0.2">
      <c r="B1092" s="47"/>
      <c r="C1092" s="47"/>
      <c r="D1092" s="47"/>
      <c r="E1092" s="32"/>
    </row>
    <row r="1093" spans="2:5" x14ac:dyDescent="0.2">
      <c r="B1093" s="47"/>
      <c r="C1093" s="47"/>
      <c r="D1093" s="47"/>
      <c r="E1093" s="32"/>
    </row>
    <row r="1094" spans="2:5" x14ac:dyDescent="0.2">
      <c r="B1094" s="47"/>
      <c r="C1094" s="47"/>
      <c r="D1094" s="47"/>
      <c r="E1094" s="32"/>
    </row>
    <row r="1095" spans="2:5" x14ac:dyDescent="0.2">
      <c r="B1095" s="47"/>
      <c r="C1095" s="47"/>
      <c r="D1095" s="47"/>
      <c r="E1095" s="32"/>
    </row>
    <row r="1096" spans="2:5" x14ac:dyDescent="0.2">
      <c r="B1096" s="47"/>
      <c r="C1096" s="47"/>
      <c r="D1096" s="47"/>
      <c r="E1096" s="32"/>
    </row>
    <row r="1097" spans="2:5" x14ac:dyDescent="0.2">
      <c r="B1097" s="47"/>
      <c r="C1097" s="47"/>
      <c r="D1097" s="47"/>
      <c r="E1097" s="32"/>
    </row>
    <row r="1098" spans="2:5" x14ac:dyDescent="0.2">
      <c r="B1098" s="47"/>
      <c r="C1098" s="47"/>
      <c r="D1098" s="47"/>
      <c r="E1098" s="32"/>
    </row>
    <row r="1099" spans="2:5" x14ac:dyDescent="0.2">
      <c r="B1099" s="47"/>
      <c r="C1099" s="47"/>
      <c r="D1099" s="47"/>
      <c r="E1099" s="32"/>
    </row>
    <row r="1100" spans="2:5" x14ac:dyDescent="0.2">
      <c r="B1100" s="47"/>
      <c r="C1100" s="47"/>
      <c r="D1100" s="47"/>
      <c r="E1100" s="32"/>
    </row>
    <row r="1101" spans="2:5" x14ac:dyDescent="0.2">
      <c r="B1101" s="47"/>
      <c r="C1101" s="47"/>
      <c r="D1101" s="47"/>
      <c r="E1101" s="32"/>
    </row>
    <row r="1102" spans="2:5" x14ac:dyDescent="0.2">
      <c r="B1102" s="47"/>
      <c r="C1102" s="47"/>
      <c r="D1102" s="47"/>
      <c r="E1102" s="32"/>
    </row>
    <row r="1103" spans="2:5" x14ac:dyDescent="0.2">
      <c r="B1103" s="47"/>
      <c r="C1103" s="47"/>
      <c r="D1103" s="47"/>
      <c r="E1103" s="32"/>
    </row>
    <row r="1104" spans="2:5" x14ac:dyDescent="0.2">
      <c r="B1104" s="47"/>
      <c r="C1104" s="47"/>
      <c r="D1104" s="47"/>
      <c r="E1104" s="32"/>
    </row>
    <row r="1105" spans="2:5" x14ac:dyDescent="0.2">
      <c r="B1105" s="47"/>
      <c r="C1105" s="47"/>
      <c r="D1105" s="47"/>
      <c r="E1105" s="32"/>
    </row>
    <row r="1106" spans="2:5" x14ac:dyDescent="0.2">
      <c r="B1106" s="47"/>
      <c r="C1106" s="47"/>
      <c r="D1106" s="47"/>
      <c r="E1106" s="32"/>
    </row>
    <row r="1107" spans="2:5" x14ac:dyDescent="0.2">
      <c r="B1107" s="47"/>
      <c r="C1107" s="47"/>
      <c r="D1107" s="47"/>
      <c r="E1107" s="32"/>
    </row>
    <row r="1108" spans="2:5" x14ac:dyDescent="0.2">
      <c r="B1108" s="47"/>
      <c r="C1108" s="47"/>
      <c r="D1108" s="47"/>
      <c r="E1108" s="32"/>
    </row>
    <row r="1109" spans="2:5" x14ac:dyDescent="0.2">
      <c r="B1109" s="47"/>
      <c r="C1109" s="47"/>
      <c r="D1109" s="47"/>
      <c r="E1109" s="32"/>
    </row>
    <row r="1110" spans="2:5" x14ac:dyDescent="0.2">
      <c r="B1110" s="47"/>
      <c r="C1110" s="47"/>
      <c r="D1110" s="47"/>
      <c r="E1110" s="32"/>
    </row>
    <row r="1111" spans="2:5" x14ac:dyDescent="0.2">
      <c r="B1111" s="47"/>
      <c r="C1111" s="47"/>
      <c r="D1111" s="47"/>
      <c r="E1111" s="32"/>
    </row>
    <row r="1112" spans="2:5" x14ac:dyDescent="0.2">
      <c r="B1112" s="47"/>
      <c r="C1112" s="47"/>
      <c r="D1112" s="47"/>
      <c r="E1112" s="32"/>
    </row>
    <row r="1113" spans="2:5" x14ac:dyDescent="0.2">
      <c r="B1113" s="47"/>
      <c r="C1113" s="47"/>
      <c r="D1113" s="47"/>
      <c r="E1113" s="32"/>
    </row>
    <row r="1114" spans="2:5" x14ac:dyDescent="0.2">
      <c r="B1114" s="47"/>
      <c r="C1114" s="47"/>
      <c r="D1114" s="47"/>
      <c r="E1114" s="32"/>
    </row>
    <row r="1115" spans="2:5" x14ac:dyDescent="0.2">
      <c r="B1115" s="47"/>
      <c r="C1115" s="47"/>
      <c r="D1115" s="47"/>
      <c r="E1115" s="32"/>
    </row>
    <row r="1116" spans="2:5" x14ac:dyDescent="0.2">
      <c r="B1116" s="47"/>
      <c r="C1116" s="47"/>
      <c r="D1116" s="47"/>
      <c r="E1116" s="32"/>
    </row>
    <row r="1117" spans="2:5" x14ac:dyDescent="0.2">
      <c r="B1117" s="47"/>
      <c r="C1117" s="47"/>
      <c r="D1117" s="47"/>
      <c r="E1117" s="32"/>
    </row>
    <row r="1118" spans="2:5" x14ac:dyDescent="0.2">
      <c r="B1118" s="47"/>
      <c r="C1118" s="47"/>
      <c r="D1118" s="47"/>
      <c r="E1118" s="32"/>
    </row>
    <row r="1119" spans="2:5" x14ac:dyDescent="0.2">
      <c r="B1119" s="47"/>
      <c r="C1119" s="47"/>
      <c r="D1119" s="47"/>
      <c r="E1119" s="32"/>
    </row>
    <row r="1120" spans="2:5" x14ac:dyDescent="0.2">
      <c r="B1120" s="47"/>
      <c r="C1120" s="47"/>
      <c r="D1120" s="47"/>
      <c r="E1120" s="32"/>
    </row>
    <row r="1121" spans="2:5" x14ac:dyDescent="0.2">
      <c r="B1121" s="47"/>
      <c r="C1121" s="47"/>
      <c r="D1121" s="47"/>
      <c r="E1121" s="32"/>
    </row>
    <row r="1122" spans="2:5" x14ac:dyDescent="0.2">
      <c r="B1122" s="47"/>
      <c r="C1122" s="47"/>
      <c r="D1122" s="47"/>
      <c r="E1122" s="32"/>
    </row>
    <row r="1123" spans="2:5" x14ac:dyDescent="0.2">
      <c r="B1123" s="47"/>
      <c r="C1123" s="47"/>
      <c r="D1123" s="47"/>
      <c r="E1123" s="32"/>
    </row>
    <row r="1124" spans="2:5" x14ac:dyDescent="0.2">
      <c r="B1124" s="47"/>
      <c r="C1124" s="47"/>
      <c r="D1124" s="47"/>
      <c r="E1124" s="32"/>
    </row>
    <row r="1125" spans="2:5" x14ac:dyDescent="0.2">
      <c r="B1125" s="47"/>
      <c r="C1125" s="47"/>
      <c r="D1125" s="47"/>
      <c r="E1125" s="32"/>
    </row>
    <row r="1126" spans="2:5" x14ac:dyDescent="0.2">
      <c r="B1126" s="47"/>
      <c r="C1126" s="47"/>
      <c r="D1126" s="47"/>
      <c r="E1126" s="32"/>
    </row>
    <row r="1127" spans="2:5" x14ac:dyDescent="0.2">
      <c r="B1127" s="47"/>
      <c r="C1127" s="47"/>
      <c r="D1127" s="47"/>
      <c r="E1127" s="32"/>
    </row>
    <row r="1128" spans="2:5" x14ac:dyDescent="0.2">
      <c r="B1128" s="47"/>
      <c r="C1128" s="47"/>
      <c r="D1128" s="47"/>
      <c r="E1128" s="32"/>
    </row>
    <row r="1129" spans="2:5" x14ac:dyDescent="0.2">
      <c r="B1129" s="47"/>
      <c r="C1129" s="47"/>
      <c r="D1129" s="47"/>
      <c r="E1129" s="32"/>
    </row>
    <row r="1130" spans="2:5" x14ac:dyDescent="0.2">
      <c r="B1130" s="47"/>
      <c r="C1130" s="47"/>
      <c r="D1130" s="47"/>
      <c r="E1130" s="32"/>
    </row>
    <row r="1131" spans="2:5" x14ac:dyDescent="0.2">
      <c r="B1131" s="47"/>
      <c r="C1131" s="47"/>
      <c r="D1131" s="47"/>
      <c r="E1131" s="32"/>
    </row>
    <row r="1132" spans="2:5" x14ac:dyDescent="0.2">
      <c r="B1132" s="47"/>
      <c r="C1132" s="47"/>
      <c r="D1132" s="47"/>
      <c r="E1132" s="32"/>
    </row>
    <row r="1133" spans="2:5" x14ac:dyDescent="0.2">
      <c r="B1133" s="47"/>
      <c r="C1133" s="47"/>
      <c r="D1133" s="47"/>
      <c r="E1133" s="32"/>
    </row>
    <row r="1134" spans="2:5" x14ac:dyDescent="0.2">
      <c r="B1134" s="47"/>
      <c r="C1134" s="47"/>
      <c r="D1134" s="47"/>
      <c r="E1134" s="32"/>
    </row>
    <row r="1135" spans="2:5" x14ac:dyDescent="0.2">
      <c r="B1135" s="47"/>
      <c r="C1135" s="47"/>
      <c r="D1135" s="47"/>
      <c r="E1135" s="32"/>
    </row>
    <row r="1136" spans="2:5" x14ac:dyDescent="0.2">
      <c r="B1136" s="47"/>
      <c r="C1136" s="47"/>
      <c r="D1136" s="47"/>
      <c r="E1136" s="32"/>
    </row>
    <row r="1137" spans="2:5" x14ac:dyDescent="0.2">
      <c r="B1137" s="47"/>
      <c r="C1137" s="47"/>
      <c r="D1137" s="47"/>
      <c r="E1137" s="32"/>
    </row>
    <row r="1138" spans="2:5" x14ac:dyDescent="0.2">
      <c r="B1138" s="47"/>
      <c r="C1138" s="47"/>
      <c r="D1138" s="47"/>
      <c r="E1138" s="32"/>
    </row>
    <row r="1139" spans="2:5" x14ac:dyDescent="0.2">
      <c r="B1139" s="47"/>
      <c r="C1139" s="47"/>
      <c r="D1139" s="47"/>
      <c r="E1139" s="32"/>
    </row>
    <row r="1140" spans="2:5" x14ac:dyDescent="0.2">
      <c r="B1140" s="47"/>
      <c r="C1140" s="47"/>
      <c r="D1140" s="47"/>
      <c r="E1140" s="32"/>
    </row>
    <row r="1141" spans="2:5" x14ac:dyDescent="0.2">
      <c r="B1141" s="47"/>
      <c r="C1141" s="47"/>
      <c r="D1141" s="47"/>
      <c r="E1141" s="32"/>
    </row>
    <row r="1142" spans="2:5" x14ac:dyDescent="0.2">
      <c r="B1142" s="47"/>
      <c r="C1142" s="47"/>
      <c r="D1142" s="47"/>
      <c r="E1142" s="32"/>
    </row>
    <row r="1143" spans="2:5" x14ac:dyDescent="0.2">
      <c r="B1143" s="47"/>
      <c r="C1143" s="47"/>
      <c r="D1143" s="47"/>
      <c r="E1143" s="32"/>
    </row>
    <row r="1144" spans="2:5" x14ac:dyDescent="0.2">
      <c r="B1144" s="47"/>
      <c r="C1144" s="47"/>
      <c r="D1144" s="47"/>
      <c r="E1144" s="32"/>
    </row>
    <row r="1145" spans="2:5" x14ac:dyDescent="0.2">
      <c r="B1145" s="47"/>
      <c r="C1145" s="47"/>
      <c r="D1145" s="47"/>
      <c r="E1145" s="32"/>
    </row>
    <row r="1146" spans="2:5" x14ac:dyDescent="0.2">
      <c r="B1146" s="47"/>
      <c r="C1146" s="47"/>
      <c r="D1146" s="47"/>
      <c r="E1146" s="32"/>
    </row>
    <row r="1147" spans="2:5" x14ac:dyDescent="0.2">
      <c r="B1147" s="47"/>
      <c r="C1147" s="47"/>
      <c r="D1147" s="47"/>
      <c r="E1147" s="32"/>
    </row>
    <row r="1148" spans="2:5" x14ac:dyDescent="0.2">
      <c r="B1148" s="47"/>
      <c r="C1148" s="47"/>
      <c r="D1148" s="47"/>
      <c r="E1148" s="32"/>
    </row>
    <row r="1149" spans="2:5" x14ac:dyDescent="0.2">
      <c r="B1149" s="47"/>
      <c r="C1149" s="47"/>
      <c r="D1149" s="47"/>
      <c r="E1149" s="32"/>
    </row>
    <row r="1150" spans="2:5" x14ac:dyDescent="0.2">
      <c r="B1150" s="47"/>
      <c r="C1150" s="47"/>
      <c r="D1150" s="47"/>
      <c r="E1150" s="32"/>
    </row>
    <row r="1151" spans="2:5" x14ac:dyDescent="0.2">
      <c r="B1151" s="47"/>
      <c r="C1151" s="47"/>
      <c r="D1151" s="47"/>
      <c r="E1151" s="32"/>
    </row>
    <row r="1152" spans="2:5" x14ac:dyDescent="0.2">
      <c r="B1152" s="47"/>
      <c r="C1152" s="47"/>
      <c r="D1152" s="47"/>
      <c r="E1152" s="32"/>
    </row>
    <row r="1153" spans="2:5" x14ac:dyDescent="0.2">
      <c r="B1153" s="47"/>
      <c r="C1153" s="47"/>
      <c r="D1153" s="47"/>
      <c r="E1153" s="32"/>
    </row>
    <row r="1154" spans="2:5" x14ac:dyDescent="0.2">
      <c r="B1154" s="47"/>
      <c r="C1154" s="47"/>
      <c r="D1154" s="47"/>
      <c r="E1154" s="32"/>
    </row>
    <row r="1155" spans="2:5" x14ac:dyDescent="0.2">
      <c r="B1155" s="47"/>
      <c r="C1155" s="47"/>
      <c r="D1155" s="47"/>
      <c r="E1155" s="32"/>
    </row>
    <row r="1156" spans="2:5" x14ac:dyDescent="0.2">
      <c r="B1156" s="47"/>
      <c r="C1156" s="47"/>
      <c r="D1156" s="47"/>
      <c r="E1156" s="32"/>
    </row>
    <row r="1157" spans="2:5" x14ac:dyDescent="0.2">
      <c r="B1157" s="47"/>
      <c r="C1157" s="47"/>
      <c r="D1157" s="47"/>
      <c r="E1157" s="32"/>
    </row>
    <row r="1158" spans="2:5" x14ac:dyDescent="0.2">
      <c r="B1158" s="47"/>
      <c r="C1158" s="47"/>
      <c r="D1158" s="47"/>
      <c r="E1158" s="32"/>
    </row>
    <row r="1159" spans="2:5" x14ac:dyDescent="0.2">
      <c r="B1159" s="47"/>
      <c r="C1159" s="47"/>
      <c r="D1159" s="47"/>
      <c r="E1159" s="32"/>
    </row>
    <row r="1160" spans="2:5" x14ac:dyDescent="0.2">
      <c r="B1160" s="47"/>
      <c r="C1160" s="47"/>
      <c r="D1160" s="47"/>
      <c r="E1160" s="32"/>
    </row>
    <row r="1161" spans="2:5" x14ac:dyDescent="0.2">
      <c r="B1161" s="47"/>
      <c r="C1161" s="47"/>
      <c r="D1161" s="47"/>
      <c r="E1161" s="32"/>
    </row>
    <row r="1162" spans="2:5" x14ac:dyDescent="0.2">
      <c r="B1162" s="47"/>
      <c r="C1162" s="47"/>
      <c r="D1162" s="47"/>
      <c r="E1162" s="32"/>
    </row>
    <row r="1163" spans="2:5" x14ac:dyDescent="0.2">
      <c r="B1163" s="47"/>
      <c r="C1163" s="47"/>
      <c r="D1163" s="47"/>
      <c r="E1163" s="32"/>
    </row>
    <row r="1164" spans="2:5" x14ac:dyDescent="0.2">
      <c r="B1164" s="47"/>
      <c r="C1164" s="47"/>
      <c r="D1164" s="47"/>
      <c r="E1164" s="32"/>
    </row>
    <row r="1165" spans="2:5" x14ac:dyDescent="0.2">
      <c r="B1165" s="47"/>
      <c r="C1165" s="47"/>
      <c r="D1165" s="47"/>
      <c r="E1165" s="32"/>
    </row>
    <row r="1166" spans="2:5" x14ac:dyDescent="0.2">
      <c r="B1166" s="47"/>
      <c r="C1166" s="47"/>
      <c r="D1166" s="47"/>
      <c r="E1166" s="32"/>
    </row>
    <row r="1167" spans="2:5" x14ac:dyDescent="0.2">
      <c r="B1167" s="47"/>
      <c r="C1167" s="47"/>
      <c r="D1167" s="47"/>
      <c r="E1167" s="32"/>
    </row>
    <row r="1168" spans="2:5" x14ac:dyDescent="0.2">
      <c r="B1168" s="47"/>
      <c r="C1168" s="47"/>
      <c r="D1168" s="47"/>
      <c r="E1168" s="32"/>
    </row>
    <row r="1169" spans="2:5" x14ac:dyDescent="0.2">
      <c r="B1169" s="47"/>
      <c r="C1169" s="47"/>
      <c r="D1169" s="47"/>
      <c r="E1169" s="32"/>
    </row>
    <row r="1170" spans="2:5" x14ac:dyDescent="0.2">
      <c r="B1170" s="47"/>
      <c r="C1170" s="47"/>
      <c r="D1170" s="47"/>
      <c r="E1170" s="32"/>
    </row>
    <row r="1171" spans="2:5" x14ac:dyDescent="0.2">
      <c r="B1171" s="47"/>
      <c r="C1171" s="47"/>
      <c r="D1171" s="47"/>
      <c r="E1171" s="32"/>
    </row>
    <row r="1172" spans="2:5" x14ac:dyDescent="0.2">
      <c r="B1172" s="47"/>
      <c r="C1172" s="47"/>
      <c r="D1172" s="47"/>
      <c r="E1172" s="32"/>
    </row>
    <row r="1173" spans="2:5" x14ac:dyDescent="0.2">
      <c r="B1173" s="47"/>
      <c r="C1173" s="47"/>
      <c r="D1173" s="47"/>
      <c r="E1173" s="32"/>
    </row>
    <row r="1174" spans="2:5" x14ac:dyDescent="0.2">
      <c r="B1174" s="47"/>
      <c r="C1174" s="47"/>
      <c r="D1174" s="47"/>
      <c r="E1174" s="32"/>
    </row>
    <row r="1175" spans="2:5" x14ac:dyDescent="0.2">
      <c r="B1175" s="47"/>
      <c r="C1175" s="47"/>
      <c r="D1175" s="47"/>
      <c r="E1175" s="32"/>
    </row>
    <row r="1176" spans="2:5" x14ac:dyDescent="0.2">
      <c r="B1176" s="47"/>
      <c r="C1176" s="47"/>
      <c r="D1176" s="47"/>
      <c r="E1176" s="32"/>
    </row>
    <row r="1177" spans="2:5" x14ac:dyDescent="0.2">
      <c r="B1177" s="47"/>
      <c r="C1177" s="47"/>
      <c r="D1177" s="47"/>
      <c r="E1177" s="32"/>
    </row>
    <row r="1178" spans="2:5" x14ac:dyDescent="0.2">
      <c r="B1178" s="47"/>
      <c r="C1178" s="47"/>
      <c r="D1178" s="47"/>
      <c r="E1178" s="32"/>
    </row>
    <row r="1179" spans="2:5" x14ac:dyDescent="0.2">
      <c r="B1179" s="47"/>
      <c r="C1179" s="47"/>
      <c r="D1179" s="47"/>
      <c r="E1179" s="32"/>
    </row>
    <row r="1180" spans="2:5" x14ac:dyDescent="0.2">
      <c r="B1180" s="47"/>
      <c r="C1180" s="47"/>
      <c r="D1180" s="47"/>
      <c r="E1180" s="32"/>
    </row>
    <row r="1181" spans="2:5" x14ac:dyDescent="0.2">
      <c r="B1181" s="47"/>
      <c r="C1181" s="47"/>
      <c r="D1181" s="47"/>
      <c r="E1181" s="32"/>
    </row>
    <row r="1182" spans="2:5" x14ac:dyDescent="0.2">
      <c r="B1182" s="47"/>
      <c r="C1182" s="47"/>
      <c r="D1182" s="47"/>
      <c r="E1182" s="32"/>
    </row>
    <row r="1183" spans="2:5" x14ac:dyDescent="0.2">
      <c r="B1183" s="47"/>
      <c r="C1183" s="47"/>
      <c r="D1183" s="47"/>
      <c r="E1183" s="32"/>
    </row>
    <row r="1184" spans="2:5" x14ac:dyDescent="0.2">
      <c r="B1184" s="47"/>
      <c r="C1184" s="47"/>
      <c r="D1184" s="47"/>
      <c r="E1184" s="32"/>
    </row>
    <row r="1185" spans="2:5" x14ac:dyDescent="0.2">
      <c r="B1185" s="47"/>
      <c r="C1185" s="47"/>
      <c r="D1185" s="47"/>
      <c r="E1185" s="32"/>
    </row>
    <row r="1186" spans="2:5" x14ac:dyDescent="0.2">
      <c r="B1186" s="47"/>
      <c r="C1186" s="47"/>
      <c r="D1186" s="47"/>
      <c r="E1186" s="32"/>
    </row>
    <row r="1187" spans="2:5" x14ac:dyDescent="0.2">
      <c r="B1187" s="47"/>
      <c r="C1187" s="47"/>
      <c r="D1187" s="47"/>
      <c r="E1187" s="32"/>
    </row>
    <row r="1188" spans="2:5" x14ac:dyDescent="0.2">
      <c r="B1188" s="47"/>
      <c r="C1188" s="47"/>
      <c r="D1188" s="47"/>
      <c r="E1188" s="32"/>
    </row>
    <row r="1189" spans="2:5" x14ac:dyDescent="0.2">
      <c r="B1189" s="47"/>
      <c r="C1189" s="47"/>
      <c r="D1189" s="47"/>
      <c r="E1189" s="32"/>
    </row>
    <row r="1190" spans="2:5" x14ac:dyDescent="0.2">
      <c r="B1190" s="47"/>
      <c r="C1190" s="47"/>
      <c r="D1190" s="47"/>
      <c r="E1190" s="32"/>
    </row>
    <row r="1191" spans="2:5" x14ac:dyDescent="0.2">
      <c r="B1191" s="47"/>
      <c r="C1191" s="47"/>
      <c r="D1191" s="47"/>
      <c r="E1191" s="32"/>
    </row>
    <row r="1192" spans="2:5" x14ac:dyDescent="0.2">
      <c r="B1192" s="47"/>
      <c r="C1192" s="47"/>
      <c r="D1192" s="47"/>
      <c r="E1192" s="32"/>
    </row>
    <row r="1193" spans="2:5" x14ac:dyDescent="0.2">
      <c r="B1193" s="47"/>
      <c r="C1193" s="47"/>
      <c r="D1193" s="47"/>
      <c r="E1193" s="32"/>
    </row>
    <row r="1194" spans="2:5" x14ac:dyDescent="0.2">
      <c r="B1194" s="47"/>
      <c r="C1194" s="47"/>
      <c r="D1194" s="47"/>
      <c r="E1194" s="32"/>
    </row>
    <row r="1195" spans="2:5" x14ac:dyDescent="0.2">
      <c r="B1195" s="47"/>
      <c r="C1195" s="47"/>
      <c r="D1195" s="47"/>
      <c r="E1195" s="32"/>
    </row>
    <row r="1196" spans="2:5" x14ac:dyDescent="0.2">
      <c r="B1196" s="47"/>
      <c r="C1196" s="47"/>
      <c r="D1196" s="47"/>
      <c r="E1196" s="32"/>
    </row>
    <row r="1197" spans="2:5" x14ac:dyDescent="0.2">
      <c r="B1197" s="47"/>
      <c r="C1197" s="47"/>
      <c r="D1197" s="47"/>
      <c r="E1197" s="32"/>
    </row>
    <row r="1198" spans="2:5" x14ac:dyDescent="0.2">
      <c r="B1198" s="47"/>
      <c r="C1198" s="47"/>
      <c r="D1198" s="47"/>
      <c r="E1198" s="32"/>
    </row>
    <row r="1199" spans="2:5" x14ac:dyDescent="0.2">
      <c r="B1199" s="47"/>
      <c r="C1199" s="47"/>
      <c r="D1199" s="47"/>
      <c r="E1199" s="32"/>
    </row>
    <row r="1200" spans="2:5" x14ac:dyDescent="0.2">
      <c r="B1200" s="47"/>
      <c r="C1200" s="47"/>
      <c r="D1200" s="47"/>
      <c r="E1200" s="32"/>
    </row>
    <row r="1201" spans="2:5" x14ac:dyDescent="0.2">
      <c r="B1201" s="47"/>
      <c r="C1201" s="47"/>
      <c r="D1201" s="47"/>
      <c r="E1201" s="32"/>
    </row>
    <row r="1202" spans="2:5" x14ac:dyDescent="0.2">
      <c r="B1202" s="47"/>
      <c r="C1202" s="47"/>
      <c r="D1202" s="47"/>
      <c r="E1202" s="32"/>
    </row>
    <row r="1203" spans="2:5" x14ac:dyDescent="0.2">
      <c r="B1203" s="47"/>
      <c r="C1203" s="47"/>
      <c r="D1203" s="47"/>
      <c r="E1203" s="32"/>
    </row>
    <row r="1204" spans="2:5" x14ac:dyDescent="0.2">
      <c r="B1204" s="47"/>
      <c r="C1204" s="47"/>
      <c r="D1204" s="47"/>
      <c r="E1204" s="32"/>
    </row>
    <row r="1205" spans="2:5" x14ac:dyDescent="0.2">
      <c r="B1205" s="47"/>
      <c r="C1205" s="47"/>
      <c r="D1205" s="47"/>
      <c r="E1205" s="32"/>
    </row>
    <row r="1206" spans="2:5" x14ac:dyDescent="0.2">
      <c r="B1206" s="47"/>
      <c r="C1206" s="47"/>
      <c r="D1206" s="47"/>
      <c r="E1206" s="32"/>
    </row>
    <row r="1207" spans="2:5" x14ac:dyDescent="0.2">
      <c r="B1207" s="47"/>
      <c r="C1207" s="47"/>
      <c r="D1207" s="47"/>
      <c r="E1207" s="32"/>
    </row>
    <row r="1208" spans="2:5" x14ac:dyDescent="0.2">
      <c r="B1208" s="47"/>
      <c r="C1208" s="47"/>
      <c r="D1208" s="47"/>
      <c r="E1208" s="32"/>
    </row>
    <row r="1209" spans="2:5" x14ac:dyDescent="0.2">
      <c r="B1209" s="47"/>
      <c r="C1209" s="47"/>
      <c r="D1209" s="47"/>
      <c r="E1209" s="32"/>
    </row>
    <row r="1210" spans="2:5" x14ac:dyDescent="0.2">
      <c r="B1210" s="47"/>
      <c r="C1210" s="47"/>
      <c r="D1210" s="47"/>
      <c r="E1210" s="32"/>
    </row>
    <row r="1211" spans="2:5" x14ac:dyDescent="0.2">
      <c r="B1211" s="47"/>
      <c r="C1211" s="47"/>
      <c r="D1211" s="47"/>
      <c r="E1211" s="32"/>
    </row>
    <row r="1212" spans="2:5" x14ac:dyDescent="0.2">
      <c r="B1212" s="47"/>
      <c r="C1212" s="47"/>
      <c r="D1212" s="47"/>
      <c r="E1212" s="32"/>
    </row>
    <row r="1213" spans="2:5" x14ac:dyDescent="0.2">
      <c r="B1213" s="47"/>
      <c r="C1213" s="47"/>
      <c r="D1213" s="47"/>
      <c r="E1213" s="32"/>
    </row>
    <row r="1214" spans="2:5" x14ac:dyDescent="0.2">
      <c r="B1214" s="47"/>
      <c r="C1214" s="47"/>
      <c r="D1214" s="47"/>
      <c r="E1214" s="32"/>
    </row>
    <row r="1215" spans="2:5" x14ac:dyDescent="0.2">
      <c r="B1215" s="47"/>
      <c r="C1215" s="47"/>
      <c r="D1215" s="47"/>
      <c r="E1215" s="32"/>
    </row>
    <row r="1216" spans="2:5" x14ac:dyDescent="0.2">
      <c r="B1216" s="47"/>
      <c r="C1216" s="47"/>
      <c r="D1216" s="47"/>
      <c r="E1216" s="32"/>
    </row>
    <row r="1217" spans="2:5" x14ac:dyDescent="0.2">
      <c r="B1217" s="47"/>
      <c r="C1217" s="47"/>
      <c r="D1217" s="47"/>
      <c r="E1217" s="32"/>
    </row>
    <row r="1218" spans="2:5" x14ac:dyDescent="0.2">
      <c r="B1218" s="47"/>
      <c r="C1218" s="47"/>
      <c r="D1218" s="47"/>
      <c r="E1218" s="32"/>
    </row>
    <row r="1219" spans="2:5" x14ac:dyDescent="0.2">
      <c r="B1219" s="47"/>
      <c r="C1219" s="47"/>
      <c r="D1219" s="47"/>
      <c r="E1219" s="32"/>
    </row>
    <row r="1220" spans="2:5" x14ac:dyDescent="0.2">
      <c r="B1220" s="47"/>
      <c r="C1220" s="47"/>
      <c r="D1220" s="47"/>
      <c r="E1220" s="32"/>
    </row>
    <row r="1221" spans="2:5" x14ac:dyDescent="0.2">
      <c r="B1221" s="47"/>
      <c r="C1221" s="47"/>
      <c r="D1221" s="47"/>
      <c r="E1221" s="32"/>
    </row>
    <row r="1222" spans="2:5" x14ac:dyDescent="0.2">
      <c r="B1222" s="47"/>
      <c r="C1222" s="47"/>
      <c r="D1222" s="47"/>
      <c r="E1222" s="32"/>
    </row>
    <row r="1223" spans="2:5" x14ac:dyDescent="0.2">
      <c r="B1223" s="47"/>
      <c r="C1223" s="47"/>
      <c r="D1223" s="47"/>
      <c r="E1223" s="32"/>
    </row>
    <row r="1224" spans="2:5" x14ac:dyDescent="0.2">
      <c r="B1224" s="47"/>
      <c r="C1224" s="47"/>
      <c r="D1224" s="47"/>
      <c r="E1224" s="32"/>
    </row>
    <row r="1225" spans="2:5" x14ac:dyDescent="0.2">
      <c r="B1225" s="47"/>
      <c r="C1225" s="47"/>
      <c r="D1225" s="47"/>
      <c r="E1225" s="32"/>
    </row>
    <row r="1226" spans="2:5" x14ac:dyDescent="0.2">
      <c r="B1226" s="47"/>
      <c r="C1226" s="47"/>
      <c r="D1226" s="47"/>
      <c r="E1226" s="32"/>
    </row>
    <row r="1227" spans="2:5" x14ac:dyDescent="0.2">
      <c r="B1227" s="47"/>
      <c r="C1227" s="47"/>
      <c r="D1227" s="47"/>
      <c r="E1227" s="32"/>
    </row>
    <row r="1228" spans="2:5" x14ac:dyDescent="0.2">
      <c r="B1228" s="47"/>
      <c r="C1228" s="47"/>
      <c r="D1228" s="47"/>
      <c r="E1228" s="32"/>
    </row>
    <row r="1229" spans="2:5" x14ac:dyDescent="0.2">
      <c r="B1229" s="47"/>
      <c r="C1229" s="47"/>
      <c r="D1229" s="47"/>
      <c r="E1229" s="32"/>
    </row>
    <row r="1230" spans="2:5" x14ac:dyDescent="0.2">
      <c r="B1230" s="47"/>
      <c r="C1230" s="47"/>
      <c r="D1230" s="47"/>
      <c r="E1230" s="32"/>
    </row>
    <row r="1231" spans="2:5" x14ac:dyDescent="0.2">
      <c r="B1231" s="47"/>
      <c r="C1231" s="47"/>
      <c r="D1231" s="47"/>
      <c r="E1231" s="32"/>
    </row>
    <row r="1232" spans="2:5" x14ac:dyDescent="0.2">
      <c r="B1232" s="47"/>
      <c r="C1232" s="47"/>
      <c r="D1232" s="47"/>
      <c r="E1232" s="32"/>
    </row>
    <row r="1233" spans="2:5" x14ac:dyDescent="0.2">
      <c r="B1233" s="47"/>
      <c r="C1233" s="47"/>
      <c r="D1233" s="47"/>
      <c r="E1233" s="32"/>
    </row>
    <row r="1234" spans="2:5" x14ac:dyDescent="0.2">
      <c r="B1234" s="47"/>
      <c r="C1234" s="47"/>
      <c r="D1234" s="47"/>
      <c r="E1234" s="32"/>
    </row>
    <row r="1235" spans="2:5" x14ac:dyDescent="0.2">
      <c r="B1235" s="47"/>
      <c r="C1235" s="47"/>
      <c r="D1235" s="47"/>
      <c r="E1235" s="32"/>
    </row>
    <row r="1236" spans="2:5" x14ac:dyDescent="0.2">
      <c r="B1236" s="47"/>
      <c r="C1236" s="47"/>
      <c r="D1236" s="47"/>
      <c r="E1236" s="32"/>
    </row>
    <row r="1237" spans="2:5" x14ac:dyDescent="0.2">
      <c r="B1237" s="47"/>
      <c r="C1237" s="47"/>
      <c r="D1237" s="47"/>
      <c r="E1237" s="32"/>
    </row>
    <row r="1238" spans="2:5" x14ac:dyDescent="0.2">
      <c r="B1238" s="47"/>
      <c r="C1238" s="47"/>
      <c r="D1238" s="47"/>
      <c r="E1238" s="32"/>
    </row>
    <row r="1239" spans="2:5" x14ac:dyDescent="0.2">
      <c r="B1239" s="47"/>
      <c r="C1239" s="47"/>
      <c r="D1239" s="47"/>
      <c r="E1239" s="32"/>
    </row>
    <row r="1240" spans="2:5" x14ac:dyDescent="0.2">
      <c r="B1240" s="47"/>
      <c r="C1240" s="47"/>
      <c r="D1240" s="47"/>
      <c r="E1240" s="32"/>
    </row>
    <row r="1241" spans="2:5" x14ac:dyDescent="0.2">
      <c r="B1241" s="47"/>
      <c r="C1241" s="47"/>
      <c r="D1241" s="47"/>
      <c r="E1241" s="32"/>
    </row>
    <row r="1242" spans="2:5" x14ac:dyDescent="0.2">
      <c r="B1242" s="47"/>
      <c r="C1242" s="47"/>
      <c r="D1242" s="47"/>
      <c r="E1242" s="32"/>
    </row>
    <row r="1243" spans="2:5" x14ac:dyDescent="0.2">
      <c r="B1243" s="47"/>
      <c r="C1243" s="47"/>
      <c r="D1243" s="47"/>
      <c r="E1243" s="32"/>
    </row>
    <row r="1244" spans="2:5" x14ac:dyDescent="0.2">
      <c r="B1244" s="47"/>
      <c r="C1244" s="47"/>
      <c r="D1244" s="47"/>
      <c r="E1244" s="32"/>
    </row>
    <row r="1245" spans="2:5" x14ac:dyDescent="0.2">
      <c r="B1245" s="47"/>
      <c r="C1245" s="47"/>
      <c r="D1245" s="47"/>
      <c r="E1245" s="32"/>
    </row>
    <row r="1246" spans="2:5" x14ac:dyDescent="0.2">
      <c r="B1246" s="47"/>
      <c r="C1246" s="47"/>
      <c r="D1246" s="47"/>
      <c r="E1246" s="32"/>
    </row>
    <row r="1247" spans="2:5" x14ac:dyDescent="0.2">
      <c r="B1247" s="47"/>
      <c r="C1247" s="47"/>
      <c r="D1247" s="47"/>
      <c r="E1247" s="32"/>
    </row>
    <row r="1248" spans="2:5" x14ac:dyDescent="0.2">
      <c r="B1248" s="47"/>
      <c r="C1248" s="47"/>
      <c r="D1248" s="47"/>
      <c r="E1248" s="32"/>
    </row>
    <row r="1249" spans="2:5" x14ac:dyDescent="0.2">
      <c r="B1249" s="47"/>
      <c r="C1249" s="47"/>
      <c r="D1249" s="47"/>
      <c r="E1249" s="32"/>
    </row>
    <row r="1250" spans="2:5" x14ac:dyDescent="0.2">
      <c r="B1250" s="47"/>
      <c r="C1250" s="47"/>
      <c r="D1250" s="47"/>
      <c r="E1250" s="32"/>
    </row>
    <row r="1251" spans="2:5" x14ac:dyDescent="0.2">
      <c r="B1251" s="47"/>
      <c r="C1251" s="47"/>
      <c r="D1251" s="47"/>
      <c r="E1251" s="32"/>
    </row>
    <row r="1252" spans="2:5" x14ac:dyDescent="0.2">
      <c r="B1252" s="47"/>
      <c r="C1252" s="47"/>
      <c r="D1252" s="47"/>
      <c r="E1252" s="32"/>
    </row>
    <row r="1253" spans="2:5" x14ac:dyDescent="0.2">
      <c r="B1253" s="47"/>
      <c r="C1253" s="47"/>
      <c r="D1253" s="47"/>
      <c r="E1253" s="32"/>
    </row>
    <row r="1254" spans="2:5" x14ac:dyDescent="0.2">
      <c r="B1254" s="47"/>
      <c r="C1254" s="47"/>
      <c r="D1254" s="47"/>
      <c r="E1254" s="32"/>
    </row>
    <row r="1255" spans="2:5" x14ac:dyDescent="0.2">
      <c r="B1255" s="47"/>
      <c r="C1255" s="47"/>
      <c r="D1255" s="47"/>
      <c r="E1255" s="32"/>
    </row>
    <row r="1256" spans="2:5" x14ac:dyDescent="0.2">
      <c r="B1256" s="47"/>
      <c r="C1256" s="47"/>
      <c r="D1256" s="47"/>
      <c r="E1256" s="32"/>
    </row>
    <row r="1257" spans="2:5" x14ac:dyDescent="0.2">
      <c r="B1257" s="47"/>
      <c r="C1257" s="47"/>
      <c r="D1257" s="47"/>
      <c r="E1257" s="32"/>
    </row>
    <row r="1258" spans="2:5" x14ac:dyDescent="0.2">
      <c r="B1258" s="47"/>
      <c r="C1258" s="47"/>
      <c r="D1258" s="47"/>
      <c r="E1258" s="32"/>
    </row>
    <row r="1259" spans="2:5" x14ac:dyDescent="0.2">
      <c r="B1259" s="47"/>
      <c r="C1259" s="47"/>
      <c r="D1259" s="47"/>
      <c r="E1259" s="32"/>
    </row>
    <row r="1260" spans="2:5" x14ac:dyDescent="0.2">
      <c r="B1260" s="47"/>
      <c r="C1260" s="47"/>
      <c r="D1260" s="47"/>
      <c r="E1260" s="32"/>
    </row>
    <row r="1261" spans="2:5" x14ac:dyDescent="0.2">
      <c r="B1261" s="47"/>
      <c r="C1261" s="47"/>
      <c r="D1261" s="47"/>
      <c r="E1261" s="32"/>
    </row>
    <row r="1262" spans="2:5" x14ac:dyDescent="0.2">
      <c r="B1262" s="47"/>
      <c r="C1262" s="47"/>
      <c r="D1262" s="47"/>
      <c r="E1262" s="32"/>
    </row>
    <row r="1263" spans="2:5" x14ac:dyDescent="0.2">
      <c r="B1263" s="47"/>
      <c r="C1263" s="47"/>
      <c r="D1263" s="47"/>
      <c r="E1263" s="32"/>
    </row>
    <row r="1264" spans="2:5" x14ac:dyDescent="0.2">
      <c r="B1264" s="47"/>
      <c r="C1264" s="47"/>
      <c r="D1264" s="47"/>
      <c r="E1264" s="32"/>
    </row>
    <row r="1265" spans="2:5" x14ac:dyDescent="0.2">
      <c r="B1265" s="47"/>
      <c r="C1265" s="47"/>
      <c r="D1265" s="47"/>
      <c r="E1265" s="32"/>
    </row>
    <row r="1266" spans="2:5" x14ac:dyDescent="0.2">
      <c r="B1266" s="47"/>
      <c r="C1266" s="47"/>
      <c r="D1266" s="47"/>
      <c r="E1266" s="32"/>
    </row>
    <row r="1267" spans="2:5" x14ac:dyDescent="0.2">
      <c r="B1267" s="47"/>
      <c r="C1267" s="47"/>
      <c r="D1267" s="47"/>
      <c r="E1267" s="32"/>
    </row>
    <row r="1268" spans="2:5" x14ac:dyDescent="0.2">
      <c r="B1268" s="47"/>
      <c r="C1268" s="47"/>
      <c r="D1268" s="47"/>
      <c r="E1268" s="32"/>
    </row>
    <row r="1269" spans="2:5" x14ac:dyDescent="0.2">
      <c r="B1269" s="47"/>
      <c r="C1269" s="47"/>
      <c r="D1269" s="47"/>
      <c r="E1269" s="32"/>
    </row>
    <row r="1270" spans="2:5" x14ac:dyDescent="0.2">
      <c r="B1270" s="47"/>
      <c r="C1270" s="47"/>
      <c r="D1270" s="47"/>
      <c r="E1270" s="32"/>
    </row>
    <row r="1271" spans="2:5" x14ac:dyDescent="0.2">
      <c r="B1271" s="47"/>
      <c r="C1271" s="47"/>
      <c r="D1271" s="47"/>
      <c r="E1271" s="32"/>
    </row>
    <row r="1272" spans="2:5" x14ac:dyDescent="0.2">
      <c r="B1272" s="47"/>
      <c r="C1272" s="47"/>
      <c r="D1272" s="47"/>
      <c r="E1272" s="32"/>
    </row>
    <row r="1273" spans="2:5" x14ac:dyDescent="0.2">
      <c r="B1273" s="47"/>
      <c r="C1273" s="47"/>
      <c r="D1273" s="47"/>
      <c r="E1273" s="32"/>
    </row>
    <row r="1274" spans="2:5" x14ac:dyDescent="0.2">
      <c r="B1274" s="47"/>
      <c r="C1274" s="47"/>
      <c r="D1274" s="47"/>
      <c r="E1274" s="32"/>
    </row>
    <row r="1275" spans="2:5" x14ac:dyDescent="0.2">
      <c r="B1275" s="47"/>
      <c r="C1275" s="47"/>
      <c r="D1275" s="47"/>
      <c r="E1275" s="32"/>
    </row>
    <row r="1276" spans="2:5" x14ac:dyDescent="0.2">
      <c r="B1276" s="47"/>
      <c r="C1276" s="47"/>
      <c r="D1276" s="47"/>
      <c r="E1276" s="32"/>
    </row>
    <row r="1277" spans="2:5" x14ac:dyDescent="0.2">
      <c r="B1277" s="47"/>
      <c r="C1277" s="47"/>
      <c r="D1277" s="47"/>
      <c r="E1277" s="32"/>
    </row>
    <row r="1278" spans="2:5" x14ac:dyDescent="0.2">
      <c r="B1278" s="47"/>
      <c r="C1278" s="47"/>
      <c r="D1278" s="47"/>
      <c r="E1278" s="32"/>
    </row>
    <row r="1279" spans="2:5" x14ac:dyDescent="0.2">
      <c r="B1279" s="47"/>
      <c r="C1279" s="47"/>
      <c r="D1279" s="47"/>
      <c r="E1279" s="32"/>
    </row>
    <row r="1280" spans="2:5" x14ac:dyDescent="0.2">
      <c r="B1280" s="47"/>
      <c r="C1280" s="47"/>
      <c r="D1280" s="47"/>
      <c r="E1280" s="32"/>
    </row>
    <row r="1281" spans="2:5" x14ac:dyDescent="0.2">
      <c r="B1281" s="47"/>
      <c r="C1281" s="47"/>
      <c r="D1281" s="47"/>
      <c r="E1281" s="32"/>
    </row>
    <row r="1282" spans="2:5" x14ac:dyDescent="0.2">
      <c r="B1282" s="47"/>
      <c r="C1282" s="47"/>
      <c r="D1282" s="47"/>
      <c r="E1282" s="32"/>
    </row>
    <row r="1283" spans="2:5" x14ac:dyDescent="0.2">
      <c r="B1283" s="47"/>
      <c r="C1283" s="47"/>
      <c r="D1283" s="47"/>
      <c r="E1283" s="32"/>
    </row>
    <row r="1284" spans="2:5" x14ac:dyDescent="0.2">
      <c r="B1284" s="47"/>
      <c r="C1284" s="47"/>
      <c r="D1284" s="47"/>
      <c r="E1284" s="32"/>
    </row>
    <row r="1285" spans="2:5" x14ac:dyDescent="0.2">
      <c r="B1285" s="47"/>
      <c r="C1285" s="47"/>
      <c r="D1285" s="47"/>
      <c r="E1285" s="32"/>
    </row>
    <row r="1286" spans="2:5" x14ac:dyDescent="0.2">
      <c r="B1286" s="47"/>
      <c r="C1286" s="47"/>
      <c r="D1286" s="47"/>
      <c r="E1286" s="32"/>
    </row>
    <row r="1287" spans="2:5" x14ac:dyDescent="0.2">
      <c r="B1287" s="47"/>
      <c r="C1287" s="47"/>
      <c r="D1287" s="47"/>
      <c r="E1287" s="32"/>
    </row>
    <row r="1288" spans="2:5" x14ac:dyDescent="0.2">
      <c r="B1288" s="47"/>
      <c r="C1288" s="47"/>
      <c r="D1288" s="47"/>
      <c r="E1288" s="32"/>
    </row>
    <row r="1289" spans="2:5" x14ac:dyDescent="0.2">
      <c r="B1289" s="47"/>
      <c r="C1289" s="47"/>
      <c r="D1289" s="47"/>
      <c r="E1289" s="32"/>
    </row>
    <row r="1290" spans="2:5" x14ac:dyDescent="0.2">
      <c r="B1290" s="47"/>
      <c r="C1290" s="47"/>
      <c r="D1290" s="47"/>
      <c r="E1290" s="32"/>
    </row>
    <row r="1291" spans="2:5" x14ac:dyDescent="0.2">
      <c r="B1291" s="47"/>
      <c r="C1291" s="47"/>
      <c r="D1291" s="47"/>
      <c r="E1291" s="32"/>
    </row>
    <row r="1292" spans="2:5" x14ac:dyDescent="0.2">
      <c r="B1292" s="47"/>
      <c r="C1292" s="47"/>
      <c r="D1292" s="47"/>
      <c r="E1292" s="32"/>
    </row>
    <row r="1293" spans="2:5" x14ac:dyDescent="0.2">
      <c r="B1293" s="47"/>
      <c r="C1293" s="47"/>
      <c r="D1293" s="47"/>
      <c r="E1293" s="32"/>
    </row>
    <row r="1294" spans="2:5" x14ac:dyDescent="0.2">
      <c r="B1294" s="47"/>
      <c r="C1294" s="47"/>
      <c r="D1294" s="47"/>
      <c r="E1294" s="32"/>
    </row>
    <row r="1295" spans="2:5" x14ac:dyDescent="0.2">
      <c r="B1295" s="47"/>
      <c r="C1295" s="47"/>
      <c r="D1295" s="47"/>
      <c r="E1295" s="32"/>
    </row>
    <row r="1296" spans="2:5" x14ac:dyDescent="0.2">
      <c r="B1296" s="47"/>
      <c r="C1296" s="47"/>
      <c r="D1296" s="47"/>
      <c r="E1296" s="32"/>
    </row>
    <row r="1297" spans="2:5" x14ac:dyDescent="0.2">
      <c r="B1297" s="47"/>
      <c r="C1297" s="47"/>
      <c r="D1297" s="47"/>
      <c r="E1297" s="32"/>
    </row>
    <row r="1298" spans="2:5" x14ac:dyDescent="0.2">
      <c r="B1298" s="47"/>
      <c r="C1298" s="47"/>
      <c r="D1298" s="47"/>
      <c r="E1298" s="32"/>
    </row>
    <row r="1299" spans="2:5" x14ac:dyDescent="0.2">
      <c r="B1299" s="47"/>
      <c r="C1299" s="47"/>
      <c r="D1299" s="47"/>
      <c r="E1299" s="32"/>
    </row>
    <row r="1300" spans="2:5" x14ac:dyDescent="0.2">
      <c r="B1300" s="47"/>
      <c r="C1300" s="47"/>
      <c r="D1300" s="47"/>
      <c r="E1300" s="32"/>
    </row>
    <row r="1301" spans="2:5" x14ac:dyDescent="0.2">
      <c r="B1301" s="47"/>
      <c r="C1301" s="47"/>
      <c r="D1301" s="47"/>
      <c r="E1301" s="32"/>
    </row>
    <row r="1302" spans="2:5" x14ac:dyDescent="0.2">
      <c r="B1302" s="47"/>
      <c r="C1302" s="47"/>
      <c r="D1302" s="47"/>
      <c r="E1302" s="32"/>
    </row>
    <row r="1303" spans="2:5" x14ac:dyDescent="0.2">
      <c r="B1303" s="47"/>
      <c r="C1303" s="47"/>
      <c r="D1303" s="47"/>
      <c r="E1303" s="32"/>
    </row>
    <row r="1304" spans="2:5" x14ac:dyDescent="0.2">
      <c r="B1304" s="47"/>
      <c r="C1304" s="47"/>
      <c r="D1304" s="47"/>
      <c r="E1304" s="32"/>
    </row>
    <row r="1305" spans="2:5" x14ac:dyDescent="0.2">
      <c r="B1305" s="47"/>
      <c r="C1305" s="47"/>
      <c r="D1305" s="47"/>
      <c r="E1305" s="32"/>
    </row>
    <row r="1306" spans="2:5" x14ac:dyDescent="0.2">
      <c r="B1306" s="47"/>
      <c r="C1306" s="47"/>
      <c r="D1306" s="47"/>
      <c r="E1306" s="32"/>
    </row>
    <row r="1307" spans="2:5" x14ac:dyDescent="0.2">
      <c r="B1307" s="47"/>
      <c r="C1307" s="47"/>
      <c r="D1307" s="47"/>
      <c r="E1307" s="32"/>
    </row>
    <row r="1308" spans="2:5" x14ac:dyDescent="0.2">
      <c r="B1308" s="47"/>
      <c r="C1308" s="47"/>
      <c r="D1308" s="47"/>
      <c r="E1308" s="32"/>
    </row>
    <row r="1309" spans="2:5" x14ac:dyDescent="0.2">
      <c r="B1309" s="47"/>
      <c r="C1309" s="47"/>
      <c r="D1309" s="47"/>
      <c r="E1309" s="32"/>
    </row>
    <row r="1310" spans="2:5" x14ac:dyDescent="0.2">
      <c r="B1310" s="47"/>
      <c r="C1310" s="47"/>
      <c r="D1310" s="47"/>
      <c r="E1310" s="32"/>
    </row>
    <row r="1311" spans="2:5" x14ac:dyDescent="0.2">
      <c r="B1311" s="47"/>
      <c r="C1311" s="47"/>
      <c r="D1311" s="47"/>
      <c r="E1311" s="32"/>
    </row>
    <row r="1312" spans="2:5" x14ac:dyDescent="0.2">
      <c r="B1312" s="47"/>
      <c r="C1312" s="47"/>
      <c r="D1312" s="47"/>
      <c r="E1312" s="32"/>
    </row>
    <row r="1313" spans="2:5" x14ac:dyDescent="0.2">
      <c r="B1313" s="47"/>
      <c r="C1313" s="47"/>
      <c r="D1313" s="47"/>
      <c r="E1313" s="32"/>
    </row>
    <row r="1314" spans="2:5" x14ac:dyDescent="0.2">
      <c r="B1314" s="47"/>
      <c r="C1314" s="47"/>
      <c r="D1314" s="47"/>
      <c r="E1314" s="32"/>
    </row>
    <row r="1315" spans="2:5" x14ac:dyDescent="0.2">
      <c r="B1315" s="47"/>
      <c r="C1315" s="47"/>
      <c r="D1315" s="47"/>
      <c r="E1315" s="32"/>
    </row>
    <row r="1316" spans="2:5" x14ac:dyDescent="0.2">
      <c r="B1316" s="47"/>
      <c r="C1316" s="47"/>
      <c r="D1316" s="47"/>
      <c r="E1316" s="32"/>
    </row>
    <row r="1317" spans="2:5" x14ac:dyDescent="0.2">
      <c r="B1317" s="47"/>
      <c r="C1317" s="47"/>
      <c r="D1317" s="47"/>
      <c r="E1317" s="32"/>
    </row>
    <row r="1318" spans="2:5" x14ac:dyDescent="0.2">
      <c r="B1318" s="47"/>
      <c r="C1318" s="47"/>
      <c r="D1318" s="47"/>
      <c r="E1318" s="32"/>
    </row>
    <row r="1319" spans="2:5" x14ac:dyDescent="0.2">
      <c r="B1319" s="47"/>
      <c r="C1319" s="47"/>
      <c r="D1319" s="47"/>
      <c r="E1319" s="32"/>
    </row>
    <row r="1320" spans="2:5" x14ac:dyDescent="0.2">
      <c r="B1320" s="47"/>
      <c r="C1320" s="47"/>
      <c r="D1320" s="47"/>
      <c r="E1320" s="32"/>
    </row>
    <row r="1321" spans="2:5" x14ac:dyDescent="0.2">
      <c r="B1321" s="47"/>
      <c r="C1321" s="47"/>
      <c r="D1321" s="47"/>
      <c r="E1321" s="32"/>
    </row>
    <row r="1322" spans="2:5" x14ac:dyDescent="0.2">
      <c r="B1322" s="47"/>
      <c r="C1322" s="47"/>
      <c r="D1322" s="47"/>
      <c r="E1322" s="32"/>
    </row>
    <row r="1323" spans="2:5" x14ac:dyDescent="0.2">
      <c r="B1323" s="47"/>
      <c r="C1323" s="47"/>
      <c r="D1323" s="47"/>
      <c r="E1323" s="32"/>
    </row>
    <row r="1324" spans="2:5" x14ac:dyDescent="0.2">
      <c r="B1324" s="47"/>
      <c r="C1324" s="47"/>
      <c r="D1324" s="47"/>
      <c r="E1324" s="32"/>
    </row>
    <row r="1325" spans="2:5" x14ac:dyDescent="0.2">
      <c r="B1325" s="47"/>
      <c r="C1325" s="47"/>
      <c r="D1325" s="47"/>
      <c r="E1325" s="32"/>
    </row>
    <row r="1326" spans="2:5" x14ac:dyDescent="0.2">
      <c r="B1326" s="47"/>
      <c r="C1326" s="47"/>
      <c r="D1326" s="47"/>
      <c r="E1326" s="32"/>
    </row>
    <row r="1327" spans="2:5" x14ac:dyDescent="0.2">
      <c r="B1327" s="47"/>
      <c r="C1327" s="47"/>
      <c r="D1327" s="47"/>
      <c r="E1327" s="32"/>
    </row>
    <row r="1328" spans="2:5" x14ac:dyDescent="0.2">
      <c r="B1328" s="47"/>
      <c r="C1328" s="47"/>
      <c r="D1328" s="47"/>
      <c r="E1328" s="32"/>
    </row>
    <row r="1329" spans="2:5" x14ac:dyDescent="0.2">
      <c r="B1329" s="47"/>
      <c r="C1329" s="47"/>
      <c r="D1329" s="47"/>
      <c r="E1329" s="32"/>
    </row>
    <row r="1330" spans="2:5" x14ac:dyDescent="0.2">
      <c r="B1330" s="47"/>
      <c r="C1330" s="47"/>
      <c r="D1330" s="47"/>
      <c r="E1330" s="32"/>
    </row>
    <row r="1331" spans="2:5" x14ac:dyDescent="0.2">
      <c r="B1331" s="47"/>
      <c r="C1331" s="47"/>
      <c r="D1331" s="47"/>
      <c r="E1331" s="32"/>
    </row>
    <row r="1332" spans="2:5" x14ac:dyDescent="0.2">
      <c r="B1332" s="47"/>
      <c r="C1332" s="47"/>
      <c r="D1332" s="47"/>
      <c r="E1332" s="32"/>
    </row>
    <row r="1333" spans="2:5" x14ac:dyDescent="0.2">
      <c r="B1333" s="47"/>
      <c r="C1333" s="47"/>
      <c r="D1333" s="47"/>
      <c r="E1333" s="32"/>
    </row>
    <row r="1334" spans="2:5" x14ac:dyDescent="0.2">
      <c r="B1334" s="47"/>
      <c r="C1334" s="47"/>
      <c r="D1334" s="47"/>
      <c r="E1334" s="32"/>
    </row>
    <row r="1335" spans="2:5" x14ac:dyDescent="0.2">
      <c r="B1335" s="47"/>
      <c r="C1335" s="47"/>
      <c r="D1335" s="47"/>
      <c r="E1335" s="32"/>
    </row>
    <row r="1336" spans="2:5" x14ac:dyDescent="0.2">
      <c r="B1336" s="47"/>
      <c r="C1336" s="47"/>
      <c r="D1336" s="47"/>
      <c r="E1336" s="32"/>
    </row>
    <row r="1337" spans="2:5" x14ac:dyDescent="0.2">
      <c r="B1337" s="47"/>
      <c r="C1337" s="47"/>
      <c r="D1337" s="47"/>
      <c r="E1337" s="32"/>
    </row>
    <row r="1338" spans="2:5" x14ac:dyDescent="0.2">
      <c r="B1338" s="47"/>
      <c r="C1338" s="47"/>
      <c r="D1338" s="47"/>
      <c r="E1338" s="32"/>
    </row>
    <row r="1339" spans="2:5" x14ac:dyDescent="0.2">
      <c r="B1339" s="47"/>
      <c r="C1339" s="47"/>
      <c r="D1339" s="47"/>
      <c r="E1339" s="32"/>
    </row>
    <row r="1340" spans="2:5" x14ac:dyDescent="0.2">
      <c r="B1340" s="47"/>
      <c r="C1340" s="47"/>
      <c r="D1340" s="47"/>
      <c r="E1340" s="32"/>
    </row>
    <row r="1341" spans="2:5" x14ac:dyDescent="0.2">
      <c r="B1341" s="47"/>
      <c r="C1341" s="47"/>
      <c r="D1341" s="47"/>
      <c r="E1341" s="32"/>
    </row>
    <row r="1342" spans="2:5" x14ac:dyDescent="0.2">
      <c r="B1342" s="47"/>
      <c r="C1342" s="47"/>
      <c r="D1342" s="47"/>
      <c r="E1342" s="32"/>
    </row>
    <row r="1343" spans="2:5" x14ac:dyDescent="0.2">
      <c r="B1343" s="47"/>
      <c r="C1343" s="47"/>
      <c r="D1343" s="47"/>
      <c r="E1343" s="32"/>
    </row>
    <row r="1344" spans="2:5" x14ac:dyDescent="0.2">
      <c r="B1344" s="47"/>
      <c r="C1344" s="47"/>
      <c r="D1344" s="47"/>
      <c r="E1344" s="32"/>
    </row>
    <row r="1345" spans="2:5" x14ac:dyDescent="0.2">
      <c r="B1345" s="47"/>
      <c r="C1345" s="47"/>
      <c r="D1345" s="47"/>
      <c r="E1345" s="32"/>
    </row>
    <row r="1346" spans="2:5" x14ac:dyDescent="0.2">
      <c r="B1346" s="47"/>
      <c r="C1346" s="47"/>
      <c r="D1346" s="47"/>
      <c r="E1346" s="32"/>
    </row>
    <row r="1347" spans="2:5" x14ac:dyDescent="0.2">
      <c r="B1347" s="47"/>
      <c r="C1347" s="47"/>
      <c r="D1347" s="47"/>
      <c r="E1347" s="32"/>
    </row>
    <row r="1348" spans="2:5" x14ac:dyDescent="0.2">
      <c r="B1348" s="47"/>
      <c r="C1348" s="47"/>
      <c r="D1348" s="47"/>
      <c r="E1348" s="32"/>
    </row>
    <row r="1349" spans="2:5" x14ac:dyDescent="0.2">
      <c r="B1349" s="47"/>
      <c r="C1349" s="47"/>
      <c r="D1349" s="47"/>
      <c r="E1349" s="32"/>
    </row>
    <row r="1350" spans="2:5" x14ac:dyDescent="0.2">
      <c r="B1350" s="47"/>
      <c r="C1350" s="47"/>
      <c r="D1350" s="47"/>
      <c r="E1350" s="32"/>
    </row>
    <row r="1351" spans="2:5" x14ac:dyDescent="0.2">
      <c r="B1351" s="47"/>
      <c r="C1351" s="47"/>
      <c r="D1351" s="47"/>
      <c r="E1351" s="32"/>
    </row>
    <row r="1352" spans="2:5" x14ac:dyDescent="0.2">
      <c r="B1352" s="47"/>
      <c r="C1352" s="47"/>
      <c r="D1352" s="47"/>
      <c r="E1352" s="32"/>
    </row>
    <row r="1353" spans="2:5" x14ac:dyDescent="0.2">
      <c r="B1353" s="47"/>
      <c r="C1353" s="47"/>
      <c r="D1353" s="47"/>
      <c r="E1353" s="32"/>
    </row>
    <row r="1354" spans="2:5" x14ac:dyDescent="0.2">
      <c r="B1354" s="47"/>
      <c r="C1354" s="47"/>
      <c r="D1354" s="47"/>
      <c r="E1354" s="32"/>
    </row>
    <row r="1355" spans="2:5" x14ac:dyDescent="0.2">
      <c r="B1355" s="47"/>
      <c r="C1355" s="47"/>
      <c r="D1355" s="47"/>
      <c r="E1355" s="32"/>
    </row>
    <row r="1356" spans="2:5" x14ac:dyDescent="0.2">
      <c r="B1356" s="47"/>
      <c r="C1356" s="47"/>
      <c r="D1356" s="47"/>
      <c r="E1356" s="32"/>
    </row>
    <row r="1357" spans="2:5" x14ac:dyDescent="0.2">
      <c r="B1357" s="47"/>
      <c r="C1357" s="47"/>
      <c r="D1357" s="47"/>
      <c r="E1357" s="32"/>
    </row>
    <row r="1358" spans="2:5" x14ac:dyDescent="0.2">
      <c r="B1358" s="47"/>
      <c r="C1358" s="47"/>
      <c r="D1358" s="47"/>
      <c r="E1358" s="32"/>
    </row>
    <row r="1359" spans="2:5" x14ac:dyDescent="0.2">
      <c r="B1359" s="47"/>
      <c r="C1359" s="47"/>
      <c r="D1359" s="47"/>
      <c r="E1359" s="32"/>
    </row>
    <row r="1360" spans="2:5" x14ac:dyDescent="0.2">
      <c r="B1360" s="47"/>
      <c r="C1360" s="47"/>
      <c r="D1360" s="47"/>
      <c r="E1360" s="32"/>
    </row>
    <row r="1361" spans="2:5" x14ac:dyDescent="0.2">
      <c r="B1361" s="47"/>
      <c r="C1361" s="47"/>
      <c r="D1361" s="47"/>
      <c r="E1361" s="32"/>
    </row>
    <row r="1362" spans="2:5" x14ac:dyDescent="0.2">
      <c r="B1362" s="47"/>
      <c r="C1362" s="47"/>
      <c r="D1362" s="47"/>
      <c r="E1362" s="32"/>
    </row>
    <row r="1363" spans="2:5" x14ac:dyDescent="0.2">
      <c r="B1363" s="47"/>
      <c r="C1363" s="47"/>
      <c r="D1363" s="47"/>
      <c r="E1363" s="32"/>
    </row>
    <row r="1364" spans="2:5" x14ac:dyDescent="0.2">
      <c r="B1364" s="47"/>
      <c r="C1364" s="47"/>
      <c r="D1364" s="47"/>
      <c r="E1364" s="32"/>
    </row>
    <row r="1365" spans="2:5" x14ac:dyDescent="0.2">
      <c r="B1365" s="47"/>
      <c r="C1365" s="47"/>
      <c r="D1365" s="47"/>
      <c r="E1365" s="32"/>
    </row>
    <row r="1366" spans="2:5" x14ac:dyDescent="0.2">
      <c r="B1366" s="47"/>
      <c r="C1366" s="47"/>
      <c r="D1366" s="47"/>
      <c r="E1366" s="32"/>
    </row>
    <row r="1367" spans="2:5" x14ac:dyDescent="0.2">
      <c r="B1367" s="47"/>
      <c r="C1367" s="47"/>
      <c r="D1367" s="47"/>
      <c r="E1367" s="32"/>
    </row>
    <row r="1368" spans="2:5" x14ac:dyDescent="0.2">
      <c r="B1368" s="47"/>
      <c r="C1368" s="47"/>
      <c r="D1368" s="47"/>
      <c r="E1368" s="32"/>
    </row>
    <row r="1369" spans="2:5" x14ac:dyDescent="0.2">
      <c r="B1369" s="47"/>
      <c r="C1369" s="47"/>
      <c r="D1369" s="47"/>
      <c r="E1369" s="32"/>
    </row>
    <row r="1370" spans="2:5" x14ac:dyDescent="0.2">
      <c r="B1370" s="47"/>
      <c r="C1370" s="47"/>
      <c r="D1370" s="47"/>
      <c r="E1370" s="32"/>
    </row>
    <row r="1371" spans="2:5" x14ac:dyDescent="0.2">
      <c r="B1371" s="47"/>
      <c r="C1371" s="47"/>
      <c r="D1371" s="47"/>
      <c r="E1371" s="32"/>
    </row>
    <row r="1372" spans="2:5" x14ac:dyDescent="0.2">
      <c r="B1372" s="47"/>
      <c r="C1372" s="47"/>
      <c r="D1372" s="47"/>
      <c r="E1372" s="32"/>
    </row>
    <row r="1373" spans="2:5" x14ac:dyDescent="0.2">
      <c r="B1373" s="47"/>
      <c r="C1373" s="47"/>
      <c r="D1373" s="47"/>
      <c r="E1373" s="32"/>
    </row>
    <row r="1374" spans="2:5" x14ac:dyDescent="0.2">
      <c r="B1374" s="47"/>
      <c r="C1374" s="47"/>
      <c r="D1374" s="47"/>
      <c r="E1374" s="32"/>
    </row>
    <row r="1375" spans="2:5" x14ac:dyDescent="0.2">
      <c r="B1375" s="47"/>
      <c r="C1375" s="47"/>
      <c r="D1375" s="47"/>
      <c r="E1375" s="32"/>
    </row>
    <row r="1376" spans="2:5" x14ac:dyDescent="0.2">
      <c r="B1376" s="47"/>
      <c r="C1376" s="47"/>
      <c r="D1376" s="47"/>
      <c r="E1376" s="32"/>
    </row>
    <row r="1377" spans="2:5" x14ac:dyDescent="0.2">
      <c r="B1377" s="47"/>
      <c r="C1377" s="47"/>
      <c r="D1377" s="47"/>
      <c r="E1377" s="32"/>
    </row>
    <row r="1378" spans="2:5" x14ac:dyDescent="0.2">
      <c r="B1378" s="47"/>
      <c r="C1378" s="47"/>
      <c r="D1378" s="47"/>
      <c r="E1378" s="32"/>
    </row>
    <row r="1379" spans="2:5" x14ac:dyDescent="0.2">
      <c r="B1379" s="47"/>
      <c r="C1379" s="47"/>
      <c r="D1379" s="47"/>
      <c r="E1379" s="32"/>
    </row>
    <row r="1380" spans="2:5" x14ac:dyDescent="0.2">
      <c r="B1380" s="47"/>
      <c r="C1380" s="47"/>
      <c r="D1380" s="47"/>
      <c r="E1380" s="32"/>
    </row>
    <row r="1381" spans="2:5" x14ac:dyDescent="0.2">
      <c r="B1381" s="47"/>
      <c r="C1381" s="47"/>
      <c r="D1381" s="47"/>
      <c r="E1381" s="32"/>
    </row>
    <row r="1382" spans="2:5" x14ac:dyDescent="0.2">
      <c r="B1382" s="47"/>
      <c r="C1382" s="47"/>
      <c r="D1382" s="47"/>
      <c r="E1382" s="32"/>
    </row>
    <row r="1383" spans="2:5" x14ac:dyDescent="0.2">
      <c r="B1383" s="47"/>
      <c r="C1383" s="47"/>
      <c r="D1383" s="47"/>
      <c r="E1383" s="32"/>
    </row>
    <row r="1384" spans="2:5" x14ac:dyDescent="0.2">
      <c r="B1384" s="47"/>
      <c r="C1384" s="47"/>
      <c r="D1384" s="47"/>
      <c r="E1384" s="32"/>
    </row>
    <row r="1385" spans="2:5" x14ac:dyDescent="0.2">
      <c r="B1385" s="47"/>
      <c r="C1385" s="47"/>
      <c r="D1385" s="47"/>
      <c r="E1385" s="32"/>
    </row>
    <row r="1386" spans="2:5" x14ac:dyDescent="0.2">
      <c r="B1386" s="47"/>
      <c r="C1386" s="47"/>
      <c r="D1386" s="47"/>
      <c r="E1386" s="32"/>
    </row>
    <row r="1387" spans="2:5" x14ac:dyDescent="0.2">
      <c r="B1387" s="47"/>
      <c r="C1387" s="47"/>
      <c r="D1387" s="47"/>
      <c r="E1387" s="32"/>
    </row>
    <row r="1388" spans="2:5" x14ac:dyDescent="0.2">
      <c r="B1388" s="47"/>
      <c r="C1388" s="47"/>
      <c r="D1388" s="47"/>
      <c r="E1388" s="32"/>
    </row>
    <row r="1389" spans="2:5" x14ac:dyDescent="0.2">
      <c r="B1389" s="47"/>
      <c r="C1389" s="47"/>
      <c r="D1389" s="47"/>
      <c r="E1389" s="32"/>
    </row>
    <row r="1390" spans="2:5" x14ac:dyDescent="0.2">
      <c r="B1390" s="47"/>
      <c r="C1390" s="47"/>
      <c r="D1390" s="47"/>
      <c r="E1390" s="32"/>
    </row>
    <row r="1391" spans="2:5" x14ac:dyDescent="0.2">
      <c r="B1391" s="47"/>
      <c r="C1391" s="47"/>
      <c r="D1391" s="47"/>
      <c r="E1391" s="32"/>
    </row>
    <row r="1392" spans="2:5" x14ac:dyDescent="0.2">
      <c r="B1392" s="47"/>
      <c r="C1392" s="47"/>
      <c r="D1392" s="47"/>
      <c r="E1392" s="32"/>
    </row>
    <row r="1393" spans="2:5" x14ac:dyDescent="0.2">
      <c r="B1393" s="47"/>
      <c r="C1393" s="47"/>
      <c r="D1393" s="47"/>
      <c r="E1393" s="32"/>
    </row>
    <row r="1394" spans="2:5" x14ac:dyDescent="0.2">
      <c r="B1394" s="47"/>
      <c r="C1394" s="47"/>
      <c r="D1394" s="47"/>
      <c r="E1394" s="32"/>
    </row>
    <row r="1395" spans="2:5" x14ac:dyDescent="0.2">
      <c r="B1395" s="47"/>
      <c r="C1395" s="47"/>
      <c r="D1395" s="47"/>
      <c r="E1395" s="32"/>
    </row>
    <row r="1396" spans="2:5" x14ac:dyDescent="0.2">
      <c r="B1396" s="47"/>
      <c r="C1396" s="47"/>
      <c r="D1396" s="47"/>
      <c r="E1396" s="32"/>
    </row>
    <row r="1397" spans="2:5" x14ac:dyDescent="0.2">
      <c r="B1397" s="47"/>
      <c r="C1397" s="47"/>
      <c r="D1397" s="47"/>
      <c r="E1397" s="32"/>
    </row>
    <row r="1398" spans="2:5" x14ac:dyDescent="0.2">
      <c r="B1398" s="47"/>
      <c r="C1398" s="47"/>
      <c r="D1398" s="47"/>
      <c r="E1398" s="32"/>
    </row>
    <row r="1399" spans="2:5" x14ac:dyDescent="0.2">
      <c r="B1399" s="47"/>
      <c r="C1399" s="47"/>
      <c r="D1399" s="47"/>
      <c r="E1399" s="32"/>
    </row>
    <row r="1400" spans="2:5" x14ac:dyDescent="0.2">
      <c r="B1400" s="47"/>
      <c r="C1400" s="47"/>
      <c r="D1400" s="47"/>
      <c r="E1400" s="32"/>
    </row>
    <row r="1401" spans="2:5" x14ac:dyDescent="0.2">
      <c r="B1401" s="47"/>
      <c r="C1401" s="47"/>
      <c r="D1401" s="47"/>
      <c r="E1401" s="32"/>
    </row>
    <row r="1402" spans="2:5" x14ac:dyDescent="0.2">
      <c r="B1402" s="47"/>
      <c r="C1402" s="47"/>
      <c r="D1402" s="47"/>
      <c r="E1402" s="32"/>
    </row>
    <row r="1403" spans="2:5" x14ac:dyDescent="0.2">
      <c r="B1403" s="47"/>
      <c r="C1403" s="47"/>
      <c r="D1403" s="47"/>
      <c r="E1403" s="32"/>
    </row>
    <row r="1404" spans="2:5" x14ac:dyDescent="0.2">
      <c r="B1404" s="47"/>
      <c r="C1404" s="47"/>
      <c r="D1404" s="47"/>
      <c r="E1404" s="32"/>
    </row>
    <row r="1405" spans="2:5" x14ac:dyDescent="0.2">
      <c r="B1405" s="47"/>
      <c r="C1405" s="47"/>
      <c r="D1405" s="47"/>
      <c r="E1405" s="32"/>
    </row>
    <row r="1406" spans="2:5" x14ac:dyDescent="0.2">
      <c r="B1406" s="47"/>
      <c r="C1406" s="47"/>
      <c r="D1406" s="47"/>
      <c r="E1406" s="32"/>
    </row>
    <row r="1407" spans="2:5" x14ac:dyDescent="0.2">
      <c r="B1407" s="47"/>
      <c r="C1407" s="47"/>
      <c r="D1407" s="47"/>
      <c r="E1407" s="32"/>
    </row>
    <row r="1408" spans="2:5" x14ac:dyDescent="0.2">
      <c r="B1408" s="47"/>
      <c r="C1408" s="47"/>
      <c r="D1408" s="47"/>
      <c r="E1408" s="32"/>
    </row>
    <row r="1409" spans="2:5" x14ac:dyDescent="0.2">
      <c r="B1409" s="47"/>
      <c r="C1409" s="47"/>
      <c r="D1409" s="47"/>
      <c r="E1409" s="32"/>
    </row>
    <row r="1410" spans="2:5" x14ac:dyDescent="0.2">
      <c r="B1410" s="47"/>
      <c r="C1410" s="47"/>
      <c r="D1410" s="47"/>
      <c r="E1410" s="32"/>
    </row>
    <row r="1411" spans="2:5" x14ac:dyDescent="0.2">
      <c r="B1411" s="47"/>
      <c r="C1411" s="47"/>
      <c r="D1411" s="47"/>
      <c r="E1411" s="32"/>
    </row>
    <row r="1412" spans="2:5" x14ac:dyDescent="0.2">
      <c r="B1412" s="47"/>
      <c r="C1412" s="47"/>
      <c r="D1412" s="47"/>
      <c r="E1412" s="32"/>
    </row>
    <row r="1413" spans="2:5" x14ac:dyDescent="0.2">
      <c r="B1413" s="47"/>
      <c r="C1413" s="47"/>
      <c r="D1413" s="47"/>
      <c r="E1413" s="32"/>
    </row>
    <row r="1414" spans="2:5" x14ac:dyDescent="0.2">
      <c r="B1414" s="47"/>
      <c r="C1414" s="47"/>
      <c r="D1414" s="47"/>
      <c r="E1414" s="32"/>
    </row>
    <row r="1415" spans="2:5" x14ac:dyDescent="0.2">
      <c r="B1415" s="47"/>
      <c r="C1415" s="47"/>
      <c r="D1415" s="47"/>
      <c r="E1415" s="32"/>
    </row>
    <row r="1416" spans="2:5" x14ac:dyDescent="0.2">
      <c r="B1416" s="47"/>
      <c r="C1416" s="47"/>
      <c r="D1416" s="47"/>
      <c r="E1416" s="32"/>
    </row>
    <row r="1417" spans="2:5" x14ac:dyDescent="0.2">
      <c r="B1417" s="47"/>
      <c r="C1417" s="47"/>
      <c r="D1417" s="47"/>
      <c r="E1417" s="32"/>
    </row>
    <row r="1418" spans="2:5" x14ac:dyDescent="0.2">
      <c r="B1418" s="47"/>
      <c r="C1418" s="47"/>
      <c r="D1418" s="47"/>
      <c r="E1418" s="32"/>
    </row>
    <row r="1419" spans="2:5" x14ac:dyDescent="0.2">
      <c r="B1419" s="47"/>
      <c r="C1419" s="47"/>
      <c r="D1419" s="47"/>
      <c r="E1419" s="32"/>
    </row>
    <row r="1420" spans="2:5" x14ac:dyDescent="0.2">
      <c r="B1420" s="47"/>
      <c r="C1420" s="47"/>
      <c r="D1420" s="47"/>
      <c r="E1420" s="32"/>
    </row>
    <row r="1421" spans="2:5" x14ac:dyDescent="0.2">
      <c r="B1421" s="47"/>
      <c r="C1421" s="47"/>
      <c r="D1421" s="47"/>
      <c r="E1421" s="32"/>
    </row>
    <row r="1422" spans="2:5" x14ac:dyDescent="0.2">
      <c r="B1422" s="47"/>
      <c r="C1422" s="47"/>
      <c r="D1422" s="47"/>
      <c r="E1422" s="32"/>
    </row>
    <row r="1423" spans="2:5" x14ac:dyDescent="0.2">
      <c r="B1423" s="47"/>
      <c r="C1423" s="47"/>
      <c r="D1423" s="47"/>
      <c r="E1423" s="32"/>
    </row>
    <row r="1424" spans="2:5" x14ac:dyDescent="0.2">
      <c r="B1424" s="47"/>
      <c r="C1424" s="47"/>
      <c r="D1424" s="47"/>
      <c r="E1424" s="32"/>
    </row>
    <row r="1425" spans="2:5" x14ac:dyDescent="0.2">
      <c r="B1425" s="47"/>
      <c r="C1425" s="47"/>
      <c r="D1425" s="47"/>
      <c r="E1425" s="32"/>
    </row>
    <row r="1426" spans="2:5" x14ac:dyDescent="0.2">
      <c r="B1426" s="47"/>
      <c r="C1426" s="47"/>
      <c r="D1426" s="47"/>
      <c r="E1426" s="32"/>
    </row>
    <row r="1427" spans="2:5" x14ac:dyDescent="0.2">
      <c r="B1427" s="47"/>
      <c r="C1427" s="47"/>
      <c r="D1427" s="47"/>
      <c r="E1427" s="32"/>
    </row>
    <row r="1428" spans="2:5" x14ac:dyDescent="0.2">
      <c r="B1428" s="47"/>
      <c r="C1428" s="47"/>
      <c r="D1428" s="47"/>
      <c r="E1428" s="32"/>
    </row>
    <row r="1429" spans="2:5" x14ac:dyDescent="0.2">
      <c r="B1429" s="47"/>
      <c r="C1429" s="47"/>
      <c r="D1429" s="47"/>
      <c r="E1429" s="32"/>
    </row>
    <row r="1430" spans="2:5" x14ac:dyDescent="0.2">
      <c r="B1430" s="47"/>
      <c r="C1430" s="47"/>
      <c r="D1430" s="47"/>
      <c r="E1430" s="32"/>
    </row>
    <row r="1431" spans="2:5" x14ac:dyDescent="0.2">
      <c r="B1431" s="47"/>
      <c r="C1431" s="47"/>
      <c r="D1431" s="47"/>
      <c r="E1431" s="32"/>
    </row>
    <row r="1432" spans="2:5" x14ac:dyDescent="0.2">
      <c r="B1432" s="47"/>
      <c r="C1432" s="47"/>
      <c r="D1432" s="47"/>
      <c r="E1432" s="32"/>
    </row>
    <row r="1433" spans="2:5" x14ac:dyDescent="0.2">
      <c r="B1433" s="47"/>
      <c r="C1433" s="47"/>
      <c r="D1433" s="47"/>
      <c r="E1433" s="32"/>
    </row>
    <row r="1434" spans="2:5" x14ac:dyDescent="0.2">
      <c r="B1434" s="47"/>
      <c r="C1434" s="47"/>
      <c r="D1434" s="47"/>
      <c r="E1434" s="32"/>
    </row>
    <row r="1435" spans="2:5" x14ac:dyDescent="0.2">
      <c r="B1435" s="47"/>
      <c r="C1435" s="47"/>
      <c r="D1435" s="47"/>
      <c r="E1435" s="32"/>
    </row>
    <row r="1436" spans="2:5" x14ac:dyDescent="0.2">
      <c r="B1436" s="47"/>
      <c r="C1436" s="47"/>
      <c r="D1436" s="47"/>
      <c r="E1436" s="32"/>
    </row>
    <row r="1437" spans="2:5" x14ac:dyDescent="0.2">
      <c r="B1437" s="47"/>
      <c r="C1437" s="47"/>
      <c r="D1437" s="47"/>
      <c r="E1437" s="32"/>
    </row>
    <row r="1438" spans="2:5" x14ac:dyDescent="0.2">
      <c r="B1438" s="47"/>
      <c r="C1438" s="47"/>
      <c r="D1438" s="47"/>
      <c r="E1438" s="32"/>
    </row>
    <row r="1439" spans="2:5" x14ac:dyDescent="0.2">
      <c r="B1439" s="47"/>
      <c r="C1439" s="47"/>
      <c r="D1439" s="47"/>
      <c r="E1439" s="32"/>
    </row>
    <row r="1440" spans="2:5" x14ac:dyDescent="0.2">
      <c r="B1440" s="47"/>
      <c r="C1440" s="47"/>
      <c r="D1440" s="47"/>
      <c r="E1440" s="32"/>
    </row>
    <row r="1441" spans="2:5" x14ac:dyDescent="0.2">
      <c r="B1441" s="47"/>
      <c r="C1441" s="47"/>
      <c r="D1441" s="47"/>
      <c r="E1441" s="32"/>
    </row>
    <row r="1442" spans="2:5" x14ac:dyDescent="0.2">
      <c r="B1442" s="47"/>
      <c r="C1442" s="47"/>
      <c r="D1442" s="47"/>
      <c r="E1442" s="32"/>
    </row>
    <row r="1443" spans="2:5" x14ac:dyDescent="0.2">
      <c r="B1443" s="47"/>
      <c r="C1443" s="47"/>
      <c r="D1443" s="47"/>
      <c r="E1443" s="32"/>
    </row>
    <row r="1444" spans="2:5" x14ac:dyDescent="0.2">
      <c r="B1444" s="47"/>
      <c r="C1444" s="47"/>
      <c r="D1444" s="47"/>
      <c r="E1444" s="32"/>
    </row>
    <row r="1445" spans="2:5" x14ac:dyDescent="0.2">
      <c r="B1445" s="47"/>
      <c r="C1445" s="47"/>
      <c r="D1445" s="47"/>
      <c r="E1445" s="32"/>
    </row>
    <row r="1446" spans="2:5" x14ac:dyDescent="0.2">
      <c r="B1446" s="47"/>
      <c r="C1446" s="47"/>
      <c r="D1446" s="47"/>
      <c r="E1446" s="32"/>
    </row>
    <row r="1447" spans="2:5" x14ac:dyDescent="0.2">
      <c r="B1447" s="47"/>
      <c r="C1447" s="47"/>
      <c r="D1447" s="47"/>
      <c r="E1447" s="32"/>
    </row>
    <row r="1448" spans="2:5" x14ac:dyDescent="0.2">
      <c r="B1448" s="47"/>
      <c r="C1448" s="47"/>
      <c r="D1448" s="47"/>
      <c r="E1448" s="32"/>
    </row>
    <row r="1449" spans="2:5" x14ac:dyDescent="0.2">
      <c r="B1449" s="47"/>
      <c r="C1449" s="47"/>
      <c r="D1449" s="47"/>
      <c r="E1449" s="32"/>
    </row>
    <row r="1450" spans="2:5" x14ac:dyDescent="0.2">
      <c r="B1450" s="47"/>
      <c r="C1450" s="47"/>
      <c r="D1450" s="47"/>
      <c r="E1450" s="32"/>
    </row>
    <row r="1451" spans="2:5" x14ac:dyDescent="0.2">
      <c r="B1451" s="47"/>
      <c r="C1451" s="47"/>
      <c r="D1451" s="47"/>
      <c r="E1451" s="32"/>
    </row>
    <row r="1452" spans="2:5" x14ac:dyDescent="0.2">
      <c r="B1452" s="47"/>
      <c r="C1452" s="47"/>
      <c r="D1452" s="47"/>
      <c r="E1452" s="32"/>
    </row>
    <row r="1453" spans="2:5" x14ac:dyDescent="0.2">
      <c r="B1453" s="47"/>
      <c r="C1453" s="47"/>
      <c r="D1453" s="47"/>
      <c r="E1453" s="32"/>
    </row>
    <row r="1454" spans="2:5" x14ac:dyDescent="0.2">
      <c r="B1454" s="47"/>
      <c r="C1454" s="47"/>
      <c r="D1454" s="47"/>
      <c r="E1454" s="32"/>
    </row>
    <row r="1455" spans="2:5" x14ac:dyDescent="0.2">
      <c r="B1455" s="47"/>
      <c r="C1455" s="47"/>
      <c r="D1455" s="47"/>
      <c r="E1455" s="32"/>
    </row>
    <row r="1456" spans="2:5" x14ac:dyDescent="0.2">
      <c r="B1456" s="47"/>
      <c r="C1456" s="47"/>
      <c r="D1456" s="47"/>
      <c r="E1456" s="32"/>
    </row>
    <row r="1457" spans="2:5" x14ac:dyDescent="0.2">
      <c r="B1457" s="47"/>
      <c r="C1457" s="47"/>
      <c r="D1457" s="47"/>
      <c r="E1457" s="32"/>
    </row>
    <row r="1458" spans="2:5" x14ac:dyDescent="0.2">
      <c r="B1458" s="47"/>
      <c r="C1458" s="47"/>
      <c r="D1458" s="47"/>
      <c r="E1458" s="32"/>
    </row>
    <row r="1459" spans="2:5" x14ac:dyDescent="0.2">
      <c r="B1459" s="47"/>
      <c r="C1459" s="47"/>
      <c r="D1459" s="47"/>
      <c r="E1459" s="32"/>
    </row>
    <row r="1460" spans="2:5" x14ac:dyDescent="0.2">
      <c r="B1460" s="47"/>
      <c r="C1460" s="47"/>
      <c r="D1460" s="47"/>
      <c r="E1460" s="32"/>
    </row>
    <row r="1461" spans="2:5" x14ac:dyDescent="0.2">
      <c r="B1461" s="47"/>
      <c r="C1461" s="47"/>
      <c r="D1461" s="47"/>
      <c r="E1461" s="32"/>
    </row>
    <row r="1462" spans="2:5" x14ac:dyDescent="0.2">
      <c r="B1462" s="47"/>
      <c r="C1462" s="47"/>
      <c r="D1462" s="47"/>
      <c r="E1462" s="32"/>
    </row>
    <row r="1463" spans="2:5" x14ac:dyDescent="0.2">
      <c r="B1463" s="47"/>
      <c r="C1463" s="47"/>
      <c r="D1463" s="47"/>
      <c r="E1463" s="32"/>
    </row>
    <row r="1464" spans="2:5" x14ac:dyDescent="0.2">
      <c r="B1464" s="47"/>
      <c r="C1464" s="47"/>
      <c r="D1464" s="47"/>
      <c r="E1464" s="32"/>
    </row>
    <row r="1465" spans="2:5" x14ac:dyDescent="0.2">
      <c r="B1465" s="47"/>
      <c r="C1465" s="47"/>
      <c r="D1465" s="47"/>
      <c r="E1465" s="32"/>
    </row>
    <row r="1466" spans="2:5" x14ac:dyDescent="0.2">
      <c r="B1466" s="47"/>
      <c r="C1466" s="47"/>
      <c r="D1466" s="47"/>
      <c r="E1466" s="32"/>
    </row>
    <row r="1467" spans="2:5" x14ac:dyDescent="0.2">
      <c r="B1467" s="47"/>
      <c r="C1467" s="47"/>
      <c r="D1467" s="47"/>
      <c r="E1467" s="32"/>
    </row>
    <row r="1468" spans="2:5" x14ac:dyDescent="0.2">
      <c r="B1468" s="47"/>
      <c r="C1468" s="47"/>
      <c r="D1468" s="47"/>
      <c r="E1468" s="32"/>
    </row>
    <row r="1469" spans="2:5" x14ac:dyDescent="0.2">
      <c r="B1469" s="47"/>
      <c r="C1469" s="47"/>
      <c r="D1469" s="47"/>
      <c r="E1469" s="32"/>
    </row>
    <row r="1470" spans="2:5" x14ac:dyDescent="0.2">
      <c r="B1470" s="47"/>
      <c r="C1470" s="47"/>
      <c r="D1470" s="47"/>
      <c r="E1470" s="32"/>
    </row>
    <row r="1471" spans="2:5" x14ac:dyDescent="0.2">
      <c r="B1471" s="47"/>
      <c r="C1471" s="47"/>
      <c r="D1471" s="47"/>
      <c r="E1471" s="32"/>
    </row>
    <row r="1472" spans="2:5" x14ac:dyDescent="0.2">
      <c r="B1472" s="47"/>
      <c r="C1472" s="47"/>
      <c r="D1472" s="47"/>
      <c r="E1472" s="32"/>
    </row>
    <row r="1473" spans="2:5" x14ac:dyDescent="0.2">
      <c r="B1473" s="47"/>
      <c r="C1473" s="47"/>
      <c r="D1473" s="47"/>
      <c r="E1473" s="32"/>
    </row>
    <row r="1474" spans="2:5" x14ac:dyDescent="0.2">
      <c r="B1474" s="47"/>
      <c r="C1474" s="47"/>
      <c r="D1474" s="47"/>
      <c r="E1474" s="32"/>
    </row>
    <row r="1475" spans="2:5" x14ac:dyDescent="0.2">
      <c r="B1475" s="47"/>
      <c r="C1475" s="47"/>
      <c r="D1475" s="47"/>
      <c r="E1475" s="32"/>
    </row>
    <row r="1476" spans="2:5" x14ac:dyDescent="0.2">
      <c r="B1476" s="47"/>
      <c r="C1476" s="47"/>
      <c r="D1476" s="47"/>
      <c r="E1476" s="32"/>
    </row>
    <row r="1477" spans="2:5" x14ac:dyDescent="0.2">
      <c r="B1477" s="47"/>
      <c r="C1477" s="47"/>
      <c r="D1477" s="47"/>
      <c r="E1477" s="32"/>
    </row>
    <row r="1478" spans="2:5" x14ac:dyDescent="0.2">
      <c r="B1478" s="47"/>
      <c r="C1478" s="47"/>
      <c r="D1478" s="47"/>
      <c r="E1478" s="32"/>
    </row>
    <row r="1479" spans="2:5" x14ac:dyDescent="0.2">
      <c r="B1479" s="47"/>
      <c r="C1479" s="47"/>
      <c r="D1479" s="47"/>
      <c r="E1479" s="32"/>
    </row>
    <row r="1480" spans="2:5" x14ac:dyDescent="0.2">
      <c r="B1480" s="47"/>
      <c r="C1480" s="47"/>
      <c r="D1480" s="47"/>
      <c r="E1480" s="32"/>
    </row>
    <row r="1481" spans="2:5" x14ac:dyDescent="0.2">
      <c r="B1481" s="47"/>
      <c r="C1481" s="47"/>
      <c r="D1481" s="47"/>
      <c r="E1481" s="32"/>
    </row>
    <row r="1482" spans="2:5" x14ac:dyDescent="0.2">
      <c r="B1482" s="47"/>
      <c r="C1482" s="47"/>
      <c r="D1482" s="47"/>
      <c r="E1482" s="32"/>
    </row>
    <row r="1483" spans="2:5" x14ac:dyDescent="0.2">
      <c r="B1483" s="47"/>
      <c r="C1483" s="47"/>
      <c r="D1483" s="47"/>
      <c r="E1483" s="32"/>
    </row>
    <row r="1484" spans="2:5" x14ac:dyDescent="0.2">
      <c r="B1484" s="47"/>
      <c r="C1484" s="47"/>
      <c r="D1484" s="47"/>
      <c r="E1484" s="32"/>
    </row>
    <row r="1485" spans="2:5" x14ac:dyDescent="0.2">
      <c r="B1485" s="47"/>
      <c r="C1485" s="47"/>
      <c r="D1485" s="47"/>
      <c r="E1485" s="32"/>
    </row>
    <row r="1486" spans="2:5" x14ac:dyDescent="0.2">
      <c r="B1486" s="47"/>
      <c r="C1486" s="47"/>
      <c r="D1486" s="47"/>
      <c r="E1486" s="32"/>
    </row>
    <row r="1487" spans="2:5" x14ac:dyDescent="0.2">
      <c r="B1487" s="47"/>
      <c r="C1487" s="47"/>
      <c r="D1487" s="47"/>
      <c r="E1487" s="32"/>
    </row>
    <row r="1488" spans="2:5" x14ac:dyDescent="0.2">
      <c r="B1488" s="47"/>
      <c r="C1488" s="47"/>
      <c r="D1488" s="47"/>
      <c r="E1488" s="32"/>
    </row>
    <row r="1489" spans="2:5" x14ac:dyDescent="0.2">
      <c r="B1489" s="47"/>
      <c r="C1489" s="47"/>
      <c r="D1489" s="47"/>
      <c r="E1489" s="32"/>
    </row>
    <row r="1490" spans="2:5" x14ac:dyDescent="0.2">
      <c r="B1490" s="47"/>
      <c r="C1490" s="47"/>
      <c r="D1490" s="47"/>
      <c r="E1490" s="32"/>
    </row>
    <row r="1491" spans="2:5" x14ac:dyDescent="0.2">
      <c r="B1491" s="47"/>
      <c r="C1491" s="47"/>
      <c r="D1491" s="47"/>
      <c r="E1491" s="32"/>
    </row>
    <row r="1492" spans="2:5" x14ac:dyDescent="0.2">
      <c r="B1492" s="47"/>
      <c r="C1492" s="47"/>
      <c r="D1492" s="47"/>
      <c r="E1492" s="32"/>
    </row>
    <row r="1493" spans="2:5" x14ac:dyDescent="0.2">
      <c r="B1493" s="47"/>
      <c r="C1493" s="47"/>
      <c r="D1493" s="47"/>
      <c r="E1493" s="32"/>
    </row>
    <row r="1494" spans="2:5" x14ac:dyDescent="0.2">
      <c r="B1494" s="47"/>
      <c r="C1494" s="47"/>
      <c r="D1494" s="47"/>
      <c r="E1494" s="32"/>
    </row>
    <row r="1495" spans="2:5" x14ac:dyDescent="0.2">
      <c r="B1495" s="47"/>
      <c r="C1495" s="47"/>
      <c r="D1495" s="47"/>
      <c r="E1495" s="32"/>
    </row>
    <row r="1496" spans="2:5" x14ac:dyDescent="0.2">
      <c r="B1496" s="47"/>
      <c r="C1496" s="47"/>
      <c r="D1496" s="47"/>
      <c r="E1496" s="32"/>
    </row>
    <row r="1497" spans="2:5" x14ac:dyDescent="0.2">
      <c r="B1497" s="47"/>
      <c r="C1497" s="47"/>
      <c r="D1497" s="47"/>
      <c r="E1497" s="32"/>
    </row>
    <row r="1498" spans="2:5" x14ac:dyDescent="0.2">
      <c r="B1498" s="47"/>
      <c r="C1498" s="47"/>
      <c r="D1498" s="47"/>
      <c r="E1498" s="32"/>
    </row>
    <row r="1499" spans="2:5" x14ac:dyDescent="0.2">
      <c r="B1499" s="47"/>
      <c r="C1499" s="47"/>
      <c r="D1499" s="47"/>
      <c r="E1499" s="32"/>
    </row>
    <row r="1500" spans="2:5" x14ac:dyDescent="0.2">
      <c r="B1500" s="47"/>
      <c r="C1500" s="47"/>
      <c r="D1500" s="47"/>
      <c r="E1500" s="32"/>
    </row>
    <row r="1501" spans="2:5" x14ac:dyDescent="0.2">
      <c r="B1501" s="47"/>
      <c r="C1501" s="47"/>
      <c r="D1501" s="47"/>
      <c r="E1501" s="32"/>
    </row>
    <row r="1502" spans="2:5" x14ac:dyDescent="0.2">
      <c r="B1502" s="47"/>
      <c r="C1502" s="47"/>
      <c r="D1502" s="47"/>
      <c r="E1502" s="32"/>
    </row>
    <row r="1503" spans="2:5" x14ac:dyDescent="0.2">
      <c r="B1503" s="47"/>
      <c r="C1503" s="47"/>
      <c r="D1503" s="47"/>
      <c r="E1503" s="32"/>
    </row>
    <row r="1504" spans="2:5" x14ac:dyDescent="0.2">
      <c r="B1504" s="47"/>
      <c r="C1504" s="47"/>
      <c r="D1504" s="47"/>
      <c r="E1504" s="32"/>
    </row>
    <row r="1505" spans="2:5" x14ac:dyDescent="0.2">
      <c r="B1505" s="47"/>
      <c r="C1505" s="47"/>
      <c r="D1505" s="47"/>
      <c r="E1505" s="32"/>
    </row>
    <row r="1506" spans="2:5" x14ac:dyDescent="0.2">
      <c r="B1506" s="47"/>
      <c r="C1506" s="47"/>
      <c r="D1506" s="47"/>
      <c r="E1506" s="32"/>
    </row>
    <row r="1507" spans="2:5" x14ac:dyDescent="0.2">
      <c r="B1507" s="47"/>
      <c r="C1507" s="47"/>
      <c r="D1507" s="47"/>
      <c r="E1507" s="32"/>
    </row>
    <row r="1508" spans="2:5" x14ac:dyDescent="0.2">
      <c r="B1508" s="47"/>
      <c r="C1508" s="47"/>
      <c r="D1508" s="47"/>
      <c r="E1508" s="32"/>
    </row>
    <row r="1509" spans="2:5" x14ac:dyDescent="0.2">
      <c r="B1509" s="47"/>
      <c r="C1509" s="47"/>
      <c r="D1509" s="47"/>
      <c r="E1509" s="32"/>
    </row>
    <row r="1510" spans="2:5" x14ac:dyDescent="0.2">
      <c r="B1510" s="47"/>
      <c r="C1510" s="47"/>
      <c r="D1510" s="47"/>
      <c r="E1510" s="32"/>
    </row>
    <row r="1511" spans="2:5" x14ac:dyDescent="0.2">
      <c r="B1511" s="47"/>
      <c r="C1511" s="47"/>
      <c r="D1511" s="47"/>
      <c r="E1511" s="32"/>
    </row>
    <row r="1512" spans="2:5" x14ac:dyDescent="0.2">
      <c r="B1512" s="47"/>
      <c r="C1512" s="47"/>
      <c r="D1512" s="47"/>
      <c r="E1512" s="32"/>
    </row>
    <row r="1513" spans="2:5" x14ac:dyDescent="0.2">
      <c r="B1513" s="47"/>
      <c r="C1513" s="47"/>
      <c r="D1513" s="47"/>
      <c r="E1513" s="32"/>
    </row>
    <row r="1514" spans="2:5" x14ac:dyDescent="0.2">
      <c r="B1514" s="47"/>
      <c r="C1514" s="47"/>
      <c r="D1514" s="47"/>
      <c r="E1514" s="32"/>
    </row>
    <row r="1515" spans="2:5" x14ac:dyDescent="0.2">
      <c r="B1515" s="47"/>
      <c r="C1515" s="47"/>
      <c r="D1515" s="47"/>
      <c r="E1515" s="32"/>
    </row>
    <row r="1516" spans="2:5" x14ac:dyDescent="0.2">
      <c r="B1516" s="47"/>
      <c r="C1516" s="47"/>
      <c r="D1516" s="47"/>
      <c r="E1516" s="32"/>
    </row>
    <row r="1517" spans="2:5" x14ac:dyDescent="0.2">
      <c r="B1517" s="47"/>
      <c r="C1517" s="47"/>
      <c r="D1517" s="47"/>
      <c r="E1517" s="32"/>
    </row>
    <row r="1518" spans="2:5" x14ac:dyDescent="0.2">
      <c r="B1518" s="47"/>
      <c r="C1518" s="47"/>
      <c r="D1518" s="47"/>
      <c r="E1518" s="32"/>
    </row>
    <row r="1519" spans="2:5" x14ac:dyDescent="0.2">
      <c r="B1519" s="47"/>
      <c r="C1519" s="47"/>
      <c r="D1519" s="47"/>
      <c r="E1519" s="32"/>
    </row>
    <row r="1520" spans="2:5" x14ac:dyDescent="0.2">
      <c r="B1520" s="47"/>
      <c r="C1520" s="47"/>
      <c r="D1520" s="47"/>
      <c r="E1520" s="32"/>
    </row>
    <row r="1521" spans="2:5" x14ac:dyDescent="0.2">
      <c r="B1521" s="47"/>
      <c r="C1521" s="47"/>
      <c r="D1521" s="47"/>
      <c r="E1521" s="32"/>
    </row>
    <row r="1522" spans="2:5" x14ac:dyDescent="0.2">
      <c r="B1522" s="47"/>
      <c r="C1522" s="47"/>
      <c r="D1522" s="47"/>
      <c r="E1522" s="32"/>
    </row>
    <row r="1523" spans="2:5" x14ac:dyDescent="0.2">
      <c r="B1523" s="47"/>
      <c r="C1523" s="47"/>
      <c r="D1523" s="47"/>
      <c r="E1523" s="32"/>
    </row>
    <row r="1524" spans="2:5" x14ac:dyDescent="0.2">
      <c r="B1524" s="47"/>
      <c r="C1524" s="47"/>
      <c r="D1524" s="47"/>
      <c r="E1524" s="32"/>
    </row>
    <row r="1525" spans="2:5" x14ac:dyDescent="0.2">
      <c r="B1525" s="47"/>
      <c r="C1525" s="47"/>
      <c r="D1525" s="47"/>
      <c r="E1525" s="32"/>
    </row>
    <row r="1526" spans="2:5" x14ac:dyDescent="0.2">
      <c r="B1526" s="47"/>
      <c r="C1526" s="47"/>
      <c r="D1526" s="47"/>
      <c r="E1526" s="32"/>
    </row>
    <row r="1527" spans="2:5" x14ac:dyDescent="0.2">
      <c r="B1527" s="47"/>
      <c r="C1527" s="47"/>
      <c r="D1527" s="47"/>
      <c r="E1527" s="32"/>
    </row>
    <row r="1528" spans="2:5" x14ac:dyDescent="0.2">
      <c r="B1528" s="47"/>
      <c r="C1528" s="47"/>
      <c r="D1528" s="47"/>
      <c r="E1528" s="32"/>
    </row>
    <row r="1529" spans="2:5" x14ac:dyDescent="0.2">
      <c r="B1529" s="47"/>
      <c r="C1529" s="47"/>
      <c r="D1529" s="47"/>
      <c r="E1529" s="32"/>
    </row>
    <row r="1530" spans="2:5" x14ac:dyDescent="0.2">
      <c r="B1530" s="47"/>
      <c r="C1530" s="47"/>
      <c r="D1530" s="47"/>
      <c r="E1530" s="32"/>
    </row>
    <row r="1531" spans="2:5" x14ac:dyDescent="0.2">
      <c r="B1531" s="47"/>
      <c r="C1531" s="47"/>
      <c r="D1531" s="47"/>
      <c r="E1531" s="32"/>
    </row>
    <row r="1532" spans="2:5" x14ac:dyDescent="0.2">
      <c r="B1532" s="47"/>
      <c r="C1532" s="47"/>
      <c r="D1532" s="47"/>
      <c r="E1532" s="32"/>
    </row>
    <row r="1533" spans="2:5" x14ac:dyDescent="0.2">
      <c r="B1533" s="47"/>
      <c r="C1533" s="47"/>
      <c r="D1533" s="47"/>
      <c r="E1533" s="32"/>
    </row>
    <row r="1534" spans="2:5" x14ac:dyDescent="0.2">
      <c r="B1534" s="47"/>
      <c r="C1534" s="47"/>
      <c r="D1534" s="47"/>
      <c r="E1534" s="32"/>
    </row>
    <row r="1535" spans="2:5" x14ac:dyDescent="0.2">
      <c r="B1535" s="47"/>
      <c r="C1535" s="47"/>
      <c r="D1535" s="47"/>
      <c r="E1535" s="32"/>
    </row>
    <row r="1536" spans="2:5" x14ac:dyDescent="0.2">
      <c r="B1536" s="47"/>
      <c r="C1536" s="47"/>
      <c r="D1536" s="47"/>
      <c r="E1536" s="32"/>
    </row>
    <row r="1537" spans="2:5" x14ac:dyDescent="0.2">
      <c r="B1537" s="47"/>
      <c r="C1537" s="47"/>
      <c r="D1537" s="47"/>
      <c r="E1537" s="32"/>
    </row>
    <row r="1538" spans="2:5" x14ac:dyDescent="0.2">
      <c r="B1538" s="47"/>
      <c r="C1538" s="47"/>
      <c r="D1538" s="47"/>
      <c r="E1538" s="32"/>
    </row>
    <row r="1539" spans="2:5" x14ac:dyDescent="0.2">
      <c r="B1539" s="47"/>
      <c r="C1539" s="47"/>
      <c r="D1539" s="47"/>
      <c r="E1539" s="32"/>
    </row>
    <row r="1540" spans="2:5" x14ac:dyDescent="0.2">
      <c r="B1540" s="47"/>
      <c r="C1540" s="47"/>
      <c r="D1540" s="47"/>
      <c r="E1540" s="32"/>
    </row>
    <row r="1541" spans="2:5" x14ac:dyDescent="0.2">
      <c r="B1541" s="47"/>
      <c r="C1541" s="47"/>
      <c r="D1541" s="47"/>
      <c r="E1541" s="32"/>
    </row>
    <row r="1542" spans="2:5" x14ac:dyDescent="0.2">
      <c r="B1542" s="47"/>
      <c r="C1542" s="47"/>
      <c r="D1542" s="47"/>
      <c r="E1542" s="32"/>
    </row>
    <row r="1543" spans="2:5" x14ac:dyDescent="0.2">
      <c r="B1543" s="47"/>
      <c r="C1543" s="47"/>
      <c r="D1543" s="47"/>
      <c r="E1543" s="32"/>
    </row>
    <row r="1544" spans="2:5" x14ac:dyDescent="0.2">
      <c r="B1544" s="47"/>
      <c r="C1544" s="47"/>
      <c r="D1544" s="47"/>
      <c r="E1544" s="32"/>
    </row>
    <row r="1545" spans="2:5" x14ac:dyDescent="0.2">
      <c r="B1545" s="47"/>
      <c r="C1545" s="47"/>
      <c r="D1545" s="47"/>
      <c r="E1545" s="32"/>
    </row>
    <row r="1546" spans="2:5" x14ac:dyDescent="0.2">
      <c r="B1546" s="47"/>
      <c r="C1546" s="47"/>
      <c r="D1546" s="47"/>
      <c r="E1546" s="32"/>
    </row>
    <row r="1547" spans="2:5" x14ac:dyDescent="0.2">
      <c r="B1547" s="47"/>
      <c r="C1547" s="47"/>
      <c r="D1547" s="47"/>
      <c r="E1547" s="32"/>
    </row>
    <row r="1548" spans="2:5" x14ac:dyDescent="0.2">
      <c r="B1548" s="47"/>
      <c r="C1548" s="47"/>
      <c r="D1548" s="47"/>
      <c r="E1548" s="32"/>
    </row>
    <row r="1549" spans="2:5" x14ac:dyDescent="0.2">
      <c r="B1549" s="47"/>
      <c r="C1549" s="47"/>
      <c r="D1549" s="47"/>
      <c r="E1549" s="32"/>
    </row>
    <row r="1550" spans="2:5" x14ac:dyDescent="0.2">
      <c r="B1550" s="47"/>
      <c r="C1550" s="47"/>
      <c r="D1550" s="47"/>
      <c r="E1550" s="32"/>
    </row>
    <row r="1551" spans="2:5" x14ac:dyDescent="0.2">
      <c r="B1551" s="47"/>
      <c r="C1551" s="47"/>
      <c r="D1551" s="47"/>
      <c r="E1551" s="32"/>
    </row>
    <row r="1552" spans="2:5" x14ac:dyDescent="0.2">
      <c r="B1552" s="47"/>
      <c r="C1552" s="47"/>
      <c r="D1552" s="47"/>
      <c r="E1552" s="32"/>
    </row>
    <row r="1553" spans="2:5" x14ac:dyDescent="0.2">
      <c r="B1553" s="47"/>
      <c r="C1553" s="47"/>
      <c r="D1553" s="47"/>
      <c r="E1553" s="32"/>
    </row>
    <row r="1554" spans="2:5" x14ac:dyDescent="0.2">
      <c r="B1554" s="47"/>
      <c r="C1554" s="47"/>
      <c r="D1554" s="47"/>
      <c r="E1554" s="32"/>
    </row>
    <row r="1555" spans="2:5" x14ac:dyDescent="0.2">
      <c r="B1555" s="47"/>
      <c r="C1555" s="47"/>
      <c r="D1555" s="47"/>
      <c r="E1555" s="32"/>
    </row>
    <row r="1556" spans="2:5" x14ac:dyDescent="0.2">
      <c r="B1556" s="47"/>
      <c r="C1556" s="47"/>
      <c r="D1556" s="47"/>
      <c r="E1556" s="32"/>
    </row>
    <row r="1557" spans="2:5" x14ac:dyDescent="0.2">
      <c r="B1557" s="47"/>
      <c r="C1557" s="47"/>
      <c r="D1557" s="47"/>
      <c r="E1557" s="32"/>
    </row>
    <row r="1558" spans="2:5" x14ac:dyDescent="0.2">
      <c r="B1558" s="47"/>
      <c r="C1558" s="47"/>
      <c r="D1558" s="47"/>
      <c r="E1558" s="32"/>
    </row>
    <row r="1559" spans="2:5" x14ac:dyDescent="0.2">
      <c r="B1559" s="47"/>
      <c r="C1559" s="47"/>
      <c r="D1559" s="47"/>
      <c r="E1559" s="32"/>
    </row>
    <row r="1560" spans="2:5" x14ac:dyDescent="0.2">
      <c r="B1560" s="47"/>
      <c r="C1560" s="47"/>
      <c r="D1560" s="47"/>
      <c r="E1560" s="32"/>
    </row>
    <row r="1561" spans="2:5" x14ac:dyDescent="0.2">
      <c r="B1561" s="47"/>
      <c r="C1561" s="47"/>
      <c r="D1561" s="47"/>
      <c r="E1561" s="32"/>
    </row>
    <row r="1562" spans="2:5" x14ac:dyDescent="0.2">
      <c r="B1562" s="47"/>
      <c r="C1562" s="47"/>
      <c r="D1562" s="47"/>
      <c r="E1562" s="32"/>
    </row>
    <row r="1563" spans="2:5" x14ac:dyDescent="0.2">
      <c r="B1563" s="47"/>
      <c r="C1563" s="47"/>
      <c r="D1563" s="47"/>
      <c r="E1563" s="32"/>
    </row>
    <row r="1564" spans="2:5" x14ac:dyDescent="0.2">
      <c r="B1564" s="47"/>
      <c r="C1564" s="47"/>
      <c r="D1564" s="47"/>
      <c r="E1564" s="32"/>
    </row>
    <row r="1565" spans="2:5" x14ac:dyDescent="0.2">
      <c r="B1565" s="47"/>
      <c r="C1565" s="47"/>
      <c r="D1565" s="47"/>
      <c r="E1565" s="32"/>
    </row>
    <row r="1566" spans="2:5" x14ac:dyDescent="0.2">
      <c r="B1566" s="47"/>
      <c r="C1566" s="47"/>
      <c r="D1566" s="47"/>
      <c r="E1566" s="32"/>
    </row>
    <row r="1567" spans="2:5" x14ac:dyDescent="0.2">
      <c r="B1567" s="47"/>
      <c r="C1567" s="47"/>
      <c r="D1567" s="47"/>
      <c r="E1567" s="32"/>
    </row>
    <row r="1568" spans="2:5" x14ac:dyDescent="0.2">
      <c r="B1568" s="47"/>
      <c r="C1568" s="47"/>
      <c r="D1568" s="47"/>
      <c r="E1568" s="32"/>
    </row>
    <row r="1569" spans="2:5" x14ac:dyDescent="0.2">
      <c r="B1569" s="47"/>
      <c r="C1569" s="47"/>
      <c r="D1569" s="47"/>
      <c r="E1569" s="32"/>
    </row>
    <row r="1570" spans="2:5" x14ac:dyDescent="0.2">
      <c r="B1570" s="47"/>
      <c r="C1570" s="47"/>
      <c r="D1570" s="47"/>
      <c r="E1570" s="32"/>
    </row>
    <row r="1571" spans="2:5" x14ac:dyDescent="0.2">
      <c r="B1571" s="47"/>
      <c r="C1571" s="47"/>
      <c r="D1571" s="47"/>
      <c r="E1571" s="32"/>
    </row>
    <row r="1572" spans="2:5" x14ac:dyDescent="0.2">
      <c r="B1572" s="47"/>
      <c r="C1572" s="47"/>
      <c r="D1572" s="47"/>
      <c r="E1572" s="32"/>
    </row>
    <row r="1573" spans="2:5" x14ac:dyDescent="0.2">
      <c r="B1573" s="47"/>
      <c r="C1573" s="47"/>
      <c r="D1573" s="47"/>
      <c r="E1573" s="32"/>
    </row>
    <row r="1574" spans="2:5" x14ac:dyDescent="0.2">
      <c r="B1574" s="47"/>
      <c r="C1574" s="47"/>
      <c r="D1574" s="47"/>
      <c r="E1574" s="32"/>
    </row>
    <row r="1575" spans="2:5" x14ac:dyDescent="0.2">
      <c r="B1575" s="47"/>
      <c r="C1575" s="47"/>
      <c r="D1575" s="47"/>
      <c r="E1575" s="32"/>
    </row>
    <row r="1576" spans="2:5" x14ac:dyDescent="0.2">
      <c r="B1576" s="47"/>
      <c r="C1576" s="47"/>
      <c r="D1576" s="47"/>
      <c r="E1576" s="32"/>
    </row>
    <row r="1577" spans="2:5" x14ac:dyDescent="0.2">
      <c r="B1577" s="47"/>
      <c r="C1577" s="47"/>
      <c r="D1577" s="47"/>
      <c r="E1577" s="32"/>
    </row>
    <row r="1578" spans="2:5" x14ac:dyDescent="0.2">
      <c r="B1578" s="47"/>
      <c r="C1578" s="47"/>
      <c r="D1578" s="47"/>
      <c r="E1578" s="32"/>
    </row>
    <row r="1579" spans="2:5" x14ac:dyDescent="0.2">
      <c r="B1579" s="47"/>
      <c r="C1579" s="47"/>
      <c r="D1579" s="47"/>
      <c r="E1579" s="32"/>
    </row>
    <row r="1580" spans="2:5" x14ac:dyDescent="0.2">
      <c r="B1580" s="47"/>
      <c r="C1580" s="47"/>
      <c r="D1580" s="47"/>
      <c r="E1580" s="32"/>
    </row>
    <row r="1581" spans="2:5" x14ac:dyDescent="0.2">
      <c r="B1581" s="47"/>
      <c r="C1581" s="47"/>
      <c r="D1581" s="47"/>
      <c r="E1581" s="32"/>
    </row>
    <row r="1582" spans="2:5" x14ac:dyDescent="0.2">
      <c r="B1582" s="47"/>
      <c r="C1582" s="47"/>
      <c r="D1582" s="47"/>
      <c r="E1582" s="32"/>
    </row>
    <row r="1583" spans="2:5" x14ac:dyDescent="0.2">
      <c r="B1583" s="47"/>
      <c r="C1583" s="47"/>
      <c r="D1583" s="47"/>
      <c r="E1583" s="32"/>
    </row>
    <row r="1584" spans="2:5" x14ac:dyDescent="0.2">
      <c r="B1584" s="47"/>
      <c r="C1584" s="47"/>
      <c r="D1584" s="47"/>
      <c r="E1584" s="32"/>
    </row>
    <row r="1585" spans="2:5" x14ac:dyDescent="0.2">
      <c r="B1585" s="47"/>
      <c r="C1585" s="47"/>
      <c r="D1585" s="47"/>
      <c r="E1585" s="32"/>
    </row>
    <row r="1586" spans="2:5" x14ac:dyDescent="0.2">
      <c r="B1586" s="47"/>
      <c r="C1586" s="47"/>
      <c r="D1586" s="47"/>
      <c r="E1586" s="32"/>
    </row>
    <row r="1587" spans="2:5" x14ac:dyDescent="0.2">
      <c r="B1587" s="47"/>
      <c r="C1587" s="47"/>
      <c r="D1587" s="47"/>
      <c r="E1587" s="32"/>
    </row>
    <row r="1588" spans="2:5" x14ac:dyDescent="0.2">
      <c r="B1588" s="47"/>
      <c r="C1588" s="47"/>
      <c r="D1588" s="47"/>
      <c r="E1588" s="32"/>
    </row>
    <row r="1589" spans="2:5" x14ac:dyDescent="0.2">
      <c r="B1589" s="47"/>
      <c r="C1589" s="47"/>
      <c r="D1589" s="47"/>
      <c r="E1589" s="32"/>
    </row>
    <row r="1590" spans="2:5" x14ac:dyDescent="0.2">
      <c r="B1590" s="47"/>
      <c r="C1590" s="47"/>
      <c r="D1590" s="47"/>
      <c r="E1590" s="32"/>
    </row>
    <row r="1591" spans="2:5" x14ac:dyDescent="0.2">
      <c r="B1591" s="47"/>
      <c r="C1591" s="47"/>
      <c r="D1591" s="47"/>
      <c r="E1591" s="32"/>
    </row>
    <row r="1592" spans="2:5" x14ac:dyDescent="0.2">
      <c r="B1592" s="47"/>
      <c r="C1592" s="47"/>
      <c r="D1592" s="47"/>
      <c r="E1592" s="32"/>
    </row>
    <row r="1593" spans="2:5" x14ac:dyDescent="0.2">
      <c r="B1593" s="47"/>
      <c r="C1593" s="47"/>
      <c r="D1593" s="47"/>
      <c r="E1593" s="32"/>
    </row>
    <row r="1594" spans="2:5" x14ac:dyDescent="0.2">
      <c r="B1594" s="47"/>
      <c r="C1594" s="47"/>
      <c r="D1594" s="47"/>
      <c r="E1594" s="32"/>
    </row>
    <row r="1595" spans="2:5" x14ac:dyDescent="0.2">
      <c r="B1595" s="47"/>
      <c r="C1595" s="47"/>
      <c r="D1595" s="47"/>
      <c r="E1595" s="32"/>
    </row>
    <row r="1596" spans="2:5" x14ac:dyDescent="0.2">
      <c r="B1596" s="47"/>
      <c r="C1596" s="47"/>
      <c r="D1596" s="47"/>
      <c r="E1596" s="32"/>
    </row>
    <row r="1597" spans="2:5" x14ac:dyDescent="0.2">
      <c r="B1597" s="47"/>
      <c r="C1597" s="47"/>
      <c r="D1597" s="47"/>
      <c r="E1597" s="32"/>
    </row>
    <row r="1598" spans="2:5" x14ac:dyDescent="0.2">
      <c r="B1598" s="47"/>
      <c r="C1598" s="47"/>
      <c r="D1598" s="47"/>
      <c r="E1598" s="32"/>
    </row>
    <row r="1599" spans="2:5" x14ac:dyDescent="0.2">
      <c r="B1599" s="47"/>
      <c r="C1599" s="47"/>
      <c r="D1599" s="47"/>
      <c r="E1599" s="32"/>
    </row>
    <row r="1600" spans="2:5" x14ac:dyDescent="0.2">
      <c r="B1600" s="47"/>
      <c r="C1600" s="47"/>
      <c r="D1600" s="47"/>
      <c r="E1600" s="32"/>
    </row>
    <row r="1601" spans="2:5" x14ac:dyDescent="0.2">
      <c r="B1601" s="47"/>
      <c r="C1601" s="47"/>
      <c r="D1601" s="47"/>
      <c r="E1601" s="32"/>
    </row>
    <row r="1602" spans="2:5" x14ac:dyDescent="0.2">
      <c r="B1602" s="47"/>
      <c r="C1602" s="47"/>
      <c r="D1602" s="47"/>
      <c r="E1602" s="32"/>
    </row>
    <row r="1603" spans="2:5" x14ac:dyDescent="0.2">
      <c r="B1603" s="47"/>
      <c r="C1603" s="47"/>
      <c r="D1603" s="47"/>
      <c r="E1603" s="32"/>
    </row>
    <row r="1604" spans="2:5" x14ac:dyDescent="0.2">
      <c r="B1604" s="47"/>
      <c r="C1604" s="47"/>
      <c r="D1604" s="47"/>
      <c r="E1604" s="32"/>
    </row>
    <row r="1605" spans="2:5" x14ac:dyDescent="0.2">
      <c r="B1605" s="47"/>
      <c r="C1605" s="47"/>
      <c r="D1605" s="47"/>
      <c r="E1605" s="32"/>
    </row>
    <row r="1606" spans="2:5" x14ac:dyDescent="0.2">
      <c r="B1606" s="47"/>
      <c r="C1606" s="47"/>
      <c r="D1606" s="47"/>
      <c r="E1606" s="32"/>
    </row>
    <row r="1607" spans="2:5" x14ac:dyDescent="0.2">
      <c r="B1607" s="47"/>
      <c r="C1607" s="47"/>
      <c r="D1607" s="47"/>
      <c r="E1607" s="32"/>
    </row>
    <row r="1608" spans="2:5" x14ac:dyDescent="0.2">
      <c r="B1608" s="47"/>
      <c r="C1608" s="47"/>
      <c r="D1608" s="47"/>
      <c r="E1608" s="32"/>
    </row>
    <row r="1609" spans="2:5" x14ac:dyDescent="0.2">
      <c r="B1609" s="47"/>
      <c r="C1609" s="47"/>
      <c r="D1609" s="47"/>
      <c r="E1609" s="32"/>
    </row>
    <row r="1610" spans="2:5" x14ac:dyDescent="0.2">
      <c r="B1610" s="47"/>
      <c r="C1610" s="47"/>
      <c r="D1610" s="47"/>
      <c r="E1610" s="32"/>
    </row>
    <row r="1611" spans="2:5" x14ac:dyDescent="0.2">
      <c r="B1611" s="47"/>
      <c r="C1611" s="47"/>
      <c r="D1611" s="47"/>
      <c r="E1611" s="32"/>
    </row>
    <row r="1612" spans="2:5" x14ac:dyDescent="0.2">
      <c r="B1612" s="47"/>
      <c r="C1612" s="47"/>
      <c r="D1612" s="47"/>
      <c r="E1612" s="32"/>
    </row>
    <row r="1613" spans="2:5" x14ac:dyDescent="0.2">
      <c r="B1613" s="47"/>
      <c r="C1613" s="47"/>
      <c r="D1613" s="47"/>
      <c r="E1613" s="32"/>
    </row>
    <row r="1614" spans="2:5" x14ac:dyDescent="0.2">
      <c r="B1614" s="47"/>
      <c r="C1614" s="47"/>
      <c r="D1614" s="47"/>
      <c r="E1614" s="32"/>
    </row>
    <row r="1615" spans="2:5" x14ac:dyDescent="0.2">
      <c r="B1615" s="47"/>
      <c r="C1615" s="47"/>
      <c r="D1615" s="47"/>
      <c r="E1615" s="32"/>
    </row>
    <row r="1616" spans="2:5" x14ac:dyDescent="0.2">
      <c r="B1616" s="47"/>
      <c r="C1616" s="47"/>
      <c r="D1616" s="47"/>
      <c r="E1616" s="32"/>
    </row>
    <row r="1617" spans="2:5" x14ac:dyDescent="0.2">
      <c r="B1617" s="47"/>
      <c r="C1617" s="47"/>
      <c r="D1617" s="47"/>
      <c r="E1617" s="32"/>
    </row>
    <row r="1618" spans="2:5" x14ac:dyDescent="0.2">
      <c r="B1618" s="47"/>
      <c r="C1618" s="47"/>
      <c r="D1618" s="47"/>
      <c r="E1618" s="32"/>
    </row>
    <row r="1619" spans="2:5" x14ac:dyDescent="0.2">
      <c r="B1619" s="47"/>
      <c r="C1619" s="47"/>
      <c r="D1619" s="47"/>
      <c r="E1619" s="32"/>
    </row>
    <row r="1620" spans="2:5" x14ac:dyDescent="0.2">
      <c r="B1620" s="47"/>
      <c r="C1620" s="47"/>
      <c r="D1620" s="47"/>
      <c r="E1620" s="32"/>
    </row>
    <row r="1621" spans="2:5" x14ac:dyDescent="0.2">
      <c r="B1621" s="47"/>
      <c r="C1621" s="47"/>
      <c r="D1621" s="47"/>
      <c r="E1621" s="32"/>
    </row>
    <row r="1622" spans="2:5" x14ac:dyDescent="0.2">
      <c r="B1622" s="47"/>
      <c r="C1622" s="47"/>
      <c r="D1622" s="47"/>
      <c r="E1622" s="32"/>
    </row>
    <row r="1623" spans="2:5" x14ac:dyDescent="0.2">
      <c r="B1623" s="47"/>
      <c r="C1623" s="47"/>
      <c r="D1623" s="47"/>
      <c r="E1623" s="32"/>
    </row>
    <row r="1624" spans="2:5" x14ac:dyDescent="0.2">
      <c r="B1624" s="47"/>
      <c r="C1624" s="47"/>
      <c r="D1624" s="47"/>
      <c r="E1624" s="32"/>
    </row>
    <row r="1625" spans="2:5" x14ac:dyDescent="0.2">
      <c r="B1625" s="47"/>
      <c r="C1625" s="47"/>
      <c r="D1625" s="47"/>
      <c r="E1625" s="32"/>
    </row>
    <row r="1626" spans="2:5" x14ac:dyDescent="0.2">
      <c r="B1626" s="47"/>
      <c r="C1626" s="47"/>
      <c r="D1626" s="47"/>
      <c r="E1626" s="32"/>
    </row>
    <row r="1627" spans="2:5" x14ac:dyDescent="0.2">
      <c r="B1627" s="47"/>
      <c r="C1627" s="47"/>
      <c r="D1627" s="47"/>
      <c r="E1627" s="32"/>
    </row>
    <row r="1628" spans="2:5" x14ac:dyDescent="0.2">
      <c r="B1628" s="47"/>
      <c r="C1628" s="47"/>
      <c r="D1628" s="47"/>
      <c r="E1628" s="32"/>
    </row>
    <row r="1629" spans="2:5" x14ac:dyDescent="0.2">
      <c r="B1629" s="47"/>
      <c r="C1629" s="47"/>
      <c r="D1629" s="47"/>
      <c r="E1629" s="32"/>
    </row>
    <row r="1630" spans="2:5" x14ac:dyDescent="0.2">
      <c r="B1630" s="47"/>
      <c r="C1630" s="47"/>
      <c r="D1630" s="47"/>
      <c r="E1630" s="32"/>
    </row>
    <row r="1631" spans="2:5" x14ac:dyDescent="0.2">
      <c r="B1631" s="47"/>
      <c r="C1631" s="47"/>
      <c r="D1631" s="47"/>
      <c r="E1631" s="32"/>
    </row>
    <row r="1632" spans="2:5" x14ac:dyDescent="0.2">
      <c r="B1632" s="47"/>
      <c r="C1632" s="47"/>
      <c r="D1632" s="47"/>
      <c r="E1632" s="32"/>
    </row>
    <row r="1633" spans="2:5" x14ac:dyDescent="0.2">
      <c r="B1633" s="47"/>
      <c r="C1633" s="47"/>
      <c r="D1633" s="47"/>
      <c r="E1633" s="32"/>
    </row>
    <row r="1634" spans="2:5" x14ac:dyDescent="0.2">
      <c r="B1634" s="47"/>
      <c r="C1634" s="47"/>
      <c r="D1634" s="47"/>
      <c r="E1634" s="32"/>
    </row>
    <row r="1635" spans="2:5" x14ac:dyDescent="0.2">
      <c r="B1635" s="47"/>
      <c r="C1635" s="47"/>
      <c r="D1635" s="47"/>
      <c r="E1635" s="32"/>
    </row>
    <row r="1636" spans="2:5" x14ac:dyDescent="0.2">
      <c r="B1636" s="47"/>
      <c r="C1636" s="47"/>
      <c r="D1636" s="47"/>
      <c r="E1636" s="32"/>
    </row>
    <row r="1637" spans="2:5" x14ac:dyDescent="0.2">
      <c r="B1637" s="47"/>
      <c r="C1637" s="47"/>
      <c r="D1637" s="47"/>
      <c r="E1637" s="32"/>
    </row>
    <row r="1638" spans="2:5" x14ac:dyDescent="0.2">
      <c r="B1638" s="47"/>
      <c r="C1638" s="47"/>
      <c r="D1638" s="47"/>
      <c r="E1638" s="32"/>
    </row>
    <row r="1639" spans="2:5" x14ac:dyDescent="0.2">
      <c r="B1639" s="47"/>
      <c r="C1639" s="47"/>
      <c r="D1639" s="47"/>
      <c r="E1639" s="32"/>
    </row>
    <row r="1640" spans="2:5" x14ac:dyDescent="0.2">
      <c r="B1640" s="47"/>
      <c r="C1640" s="47"/>
      <c r="D1640" s="47"/>
      <c r="E1640" s="32"/>
    </row>
    <row r="1641" spans="2:5" x14ac:dyDescent="0.2">
      <c r="B1641" s="47"/>
      <c r="C1641" s="47"/>
      <c r="D1641" s="47"/>
      <c r="E1641" s="32"/>
    </row>
    <row r="1642" spans="2:5" x14ac:dyDescent="0.2">
      <c r="B1642" s="47"/>
      <c r="C1642" s="47"/>
      <c r="D1642" s="47"/>
      <c r="E1642" s="32"/>
    </row>
    <row r="1643" spans="2:5" x14ac:dyDescent="0.2">
      <c r="B1643" s="47"/>
      <c r="C1643" s="47"/>
      <c r="D1643" s="47"/>
      <c r="E1643" s="32"/>
    </row>
    <row r="1644" spans="2:5" x14ac:dyDescent="0.2">
      <c r="B1644" s="47"/>
      <c r="C1644" s="47"/>
      <c r="D1644" s="47"/>
      <c r="E1644" s="32"/>
    </row>
    <row r="1645" spans="2:5" x14ac:dyDescent="0.2">
      <c r="B1645" s="47"/>
      <c r="C1645" s="47"/>
      <c r="D1645" s="47"/>
      <c r="E1645" s="32"/>
    </row>
    <row r="1646" spans="2:5" x14ac:dyDescent="0.2">
      <c r="B1646" s="47"/>
      <c r="C1646" s="47"/>
      <c r="D1646" s="47"/>
      <c r="E1646" s="32"/>
    </row>
    <row r="1647" spans="2:5" x14ac:dyDescent="0.2">
      <c r="B1647" s="47"/>
      <c r="C1647" s="47"/>
      <c r="D1647" s="47"/>
      <c r="E1647" s="32"/>
    </row>
    <row r="1648" spans="2:5" x14ac:dyDescent="0.2">
      <c r="B1648" s="47"/>
      <c r="C1648" s="47"/>
      <c r="D1648" s="47"/>
      <c r="E1648" s="32"/>
    </row>
    <row r="1649" spans="2:5" x14ac:dyDescent="0.2">
      <c r="B1649" s="47"/>
      <c r="C1649" s="47"/>
      <c r="D1649" s="47"/>
      <c r="E1649" s="32"/>
    </row>
    <row r="1650" spans="2:5" x14ac:dyDescent="0.2">
      <c r="B1650" s="47"/>
      <c r="C1650" s="47"/>
      <c r="D1650" s="47"/>
      <c r="E1650" s="32"/>
    </row>
    <row r="1651" spans="2:5" x14ac:dyDescent="0.2">
      <c r="B1651" s="47"/>
      <c r="C1651" s="47"/>
      <c r="D1651" s="47"/>
      <c r="E1651" s="32"/>
    </row>
    <row r="1652" spans="2:5" x14ac:dyDescent="0.2">
      <c r="B1652" s="47"/>
      <c r="C1652" s="47"/>
      <c r="D1652" s="47"/>
      <c r="E1652" s="32"/>
    </row>
    <row r="1653" spans="2:5" x14ac:dyDescent="0.2">
      <c r="B1653" s="47"/>
      <c r="C1653" s="47"/>
      <c r="D1653" s="47"/>
      <c r="E1653" s="32"/>
    </row>
    <row r="1654" spans="2:5" x14ac:dyDescent="0.2">
      <c r="B1654" s="47"/>
      <c r="C1654" s="47"/>
      <c r="D1654" s="47"/>
      <c r="E1654" s="32"/>
    </row>
    <row r="1655" spans="2:5" x14ac:dyDescent="0.2">
      <c r="B1655" s="47"/>
      <c r="C1655" s="47"/>
      <c r="D1655" s="47"/>
      <c r="E1655" s="32"/>
    </row>
    <row r="1656" spans="2:5" x14ac:dyDescent="0.2">
      <c r="B1656" s="47"/>
      <c r="C1656" s="47"/>
      <c r="D1656" s="47"/>
      <c r="E1656" s="32"/>
    </row>
    <row r="1657" spans="2:5" x14ac:dyDescent="0.2">
      <c r="B1657" s="47"/>
      <c r="C1657" s="47"/>
      <c r="D1657" s="47"/>
      <c r="E1657" s="32"/>
    </row>
    <row r="1658" spans="2:5" x14ac:dyDescent="0.2">
      <c r="B1658" s="47"/>
      <c r="C1658" s="47"/>
      <c r="D1658" s="47"/>
      <c r="E1658" s="32"/>
    </row>
    <row r="1659" spans="2:5" x14ac:dyDescent="0.2">
      <c r="B1659" s="47"/>
      <c r="C1659" s="47"/>
      <c r="D1659" s="47"/>
      <c r="E1659" s="32"/>
    </row>
    <row r="1660" spans="2:5" x14ac:dyDescent="0.2">
      <c r="B1660" s="47"/>
      <c r="C1660" s="47"/>
      <c r="D1660" s="47"/>
      <c r="E1660" s="32"/>
    </row>
    <row r="1661" spans="2:5" x14ac:dyDescent="0.2">
      <c r="B1661" s="47"/>
      <c r="C1661" s="47"/>
      <c r="D1661" s="47"/>
      <c r="E1661" s="32"/>
    </row>
    <row r="1662" spans="2:5" x14ac:dyDescent="0.2">
      <c r="B1662" s="47"/>
      <c r="C1662" s="47"/>
      <c r="D1662" s="47"/>
      <c r="E1662" s="32"/>
    </row>
    <row r="1663" spans="2:5" x14ac:dyDescent="0.2">
      <c r="B1663" s="47"/>
      <c r="C1663" s="47"/>
      <c r="D1663" s="47"/>
      <c r="E1663" s="32"/>
    </row>
    <row r="1664" spans="2:5" x14ac:dyDescent="0.2">
      <c r="B1664" s="47"/>
      <c r="C1664" s="47"/>
      <c r="D1664" s="47"/>
      <c r="E1664" s="32"/>
    </row>
    <row r="1665" spans="2:5" x14ac:dyDescent="0.2">
      <c r="B1665" s="47"/>
      <c r="C1665" s="47"/>
      <c r="D1665" s="47"/>
      <c r="E1665" s="32"/>
    </row>
    <row r="1666" spans="2:5" x14ac:dyDescent="0.2">
      <c r="B1666" s="47"/>
      <c r="C1666" s="47"/>
      <c r="D1666" s="47"/>
      <c r="E1666" s="32"/>
    </row>
    <row r="1667" spans="2:5" x14ac:dyDescent="0.2">
      <c r="B1667" s="47"/>
      <c r="C1667" s="47"/>
      <c r="D1667" s="47"/>
      <c r="E1667" s="32"/>
    </row>
    <row r="1668" spans="2:5" x14ac:dyDescent="0.2">
      <c r="B1668" s="47"/>
      <c r="C1668" s="47"/>
      <c r="D1668" s="47"/>
      <c r="E1668" s="32"/>
    </row>
    <row r="1669" spans="2:5" x14ac:dyDescent="0.2">
      <c r="B1669" s="47"/>
      <c r="C1669" s="47"/>
      <c r="D1669" s="47"/>
      <c r="E1669" s="32"/>
    </row>
    <row r="1670" spans="2:5" x14ac:dyDescent="0.2">
      <c r="B1670" s="47"/>
      <c r="C1670" s="47"/>
      <c r="D1670" s="47"/>
      <c r="E1670" s="32"/>
    </row>
    <row r="1671" spans="2:5" x14ac:dyDescent="0.2">
      <c r="B1671" s="47"/>
      <c r="C1671" s="47"/>
      <c r="D1671" s="47"/>
      <c r="E1671" s="32"/>
    </row>
    <row r="1672" spans="2:5" x14ac:dyDescent="0.2">
      <c r="B1672" s="47"/>
      <c r="C1672" s="47"/>
      <c r="D1672" s="47"/>
      <c r="E1672" s="32"/>
    </row>
    <row r="1673" spans="2:5" x14ac:dyDescent="0.2">
      <c r="B1673" s="47"/>
      <c r="C1673" s="47"/>
      <c r="D1673" s="47"/>
      <c r="E1673" s="32"/>
    </row>
    <row r="1674" spans="2:5" x14ac:dyDescent="0.2">
      <c r="B1674" s="47"/>
      <c r="C1674" s="47"/>
      <c r="D1674" s="47"/>
      <c r="E1674" s="32"/>
    </row>
    <row r="1675" spans="2:5" x14ac:dyDescent="0.2">
      <c r="B1675" s="47"/>
      <c r="C1675" s="47"/>
      <c r="D1675" s="47"/>
      <c r="E1675" s="32"/>
    </row>
    <row r="1676" spans="2:5" x14ac:dyDescent="0.2">
      <c r="B1676" s="47"/>
      <c r="C1676" s="47"/>
      <c r="D1676" s="47"/>
      <c r="E1676" s="32"/>
    </row>
    <row r="1677" spans="2:5" x14ac:dyDescent="0.2">
      <c r="B1677" s="47"/>
      <c r="C1677" s="47"/>
      <c r="D1677" s="47"/>
      <c r="E1677" s="32"/>
    </row>
    <row r="1678" spans="2:5" x14ac:dyDescent="0.2">
      <c r="B1678" s="47"/>
      <c r="C1678" s="47"/>
      <c r="D1678" s="47"/>
      <c r="E1678" s="32"/>
    </row>
    <row r="1679" spans="2:5" x14ac:dyDescent="0.2">
      <c r="B1679" s="47"/>
      <c r="C1679" s="47"/>
      <c r="D1679" s="47"/>
      <c r="E1679" s="32"/>
    </row>
    <row r="1680" spans="2:5" x14ac:dyDescent="0.2">
      <c r="B1680" s="47"/>
      <c r="C1680" s="47"/>
      <c r="D1680" s="47"/>
      <c r="E1680" s="32"/>
    </row>
    <row r="1681" spans="2:5" x14ac:dyDescent="0.2">
      <c r="B1681" s="47"/>
      <c r="C1681" s="47"/>
      <c r="D1681" s="47"/>
      <c r="E1681" s="32"/>
    </row>
    <row r="1682" spans="2:5" x14ac:dyDescent="0.2">
      <c r="B1682" s="47"/>
      <c r="C1682" s="47"/>
      <c r="D1682" s="47"/>
      <c r="E1682" s="32"/>
    </row>
    <row r="1683" spans="2:5" x14ac:dyDescent="0.2">
      <c r="B1683" s="47"/>
      <c r="C1683" s="47"/>
      <c r="D1683" s="47"/>
      <c r="E1683" s="32"/>
    </row>
    <row r="1684" spans="2:5" x14ac:dyDescent="0.2">
      <c r="B1684" s="47"/>
      <c r="C1684" s="47"/>
      <c r="D1684" s="47"/>
      <c r="E1684" s="32"/>
    </row>
    <row r="1685" spans="2:5" x14ac:dyDescent="0.2">
      <c r="B1685" s="47"/>
      <c r="C1685" s="47"/>
      <c r="D1685" s="47"/>
      <c r="E1685" s="32"/>
    </row>
    <row r="1686" spans="2:5" x14ac:dyDescent="0.2">
      <c r="B1686" s="47"/>
      <c r="C1686" s="47"/>
      <c r="D1686" s="47"/>
      <c r="E1686" s="32"/>
    </row>
    <row r="1687" spans="2:5" x14ac:dyDescent="0.2">
      <c r="B1687" s="47"/>
      <c r="C1687" s="47"/>
      <c r="D1687" s="47"/>
      <c r="E1687" s="32"/>
    </row>
    <row r="1688" spans="2:5" x14ac:dyDescent="0.2">
      <c r="B1688" s="47"/>
      <c r="C1688" s="47"/>
      <c r="D1688" s="47"/>
      <c r="E1688" s="32"/>
    </row>
    <row r="1689" spans="2:5" x14ac:dyDescent="0.2">
      <c r="B1689" s="47"/>
      <c r="C1689" s="47"/>
      <c r="D1689" s="47"/>
      <c r="E1689" s="32"/>
    </row>
    <row r="1690" spans="2:5" x14ac:dyDescent="0.2">
      <c r="B1690" s="47"/>
      <c r="C1690" s="47"/>
      <c r="D1690" s="47"/>
      <c r="E1690" s="32"/>
    </row>
    <row r="1691" spans="2:5" x14ac:dyDescent="0.2">
      <c r="B1691" s="47"/>
      <c r="C1691" s="47"/>
      <c r="D1691" s="47"/>
      <c r="E1691" s="32"/>
    </row>
    <row r="1692" spans="2:5" x14ac:dyDescent="0.2">
      <c r="B1692" s="47"/>
      <c r="C1692" s="47"/>
      <c r="D1692" s="47"/>
      <c r="E1692" s="32"/>
    </row>
    <row r="1693" spans="2:5" x14ac:dyDescent="0.2">
      <c r="B1693" s="47"/>
      <c r="C1693" s="47"/>
      <c r="D1693" s="47"/>
      <c r="E1693" s="32"/>
    </row>
    <row r="1694" spans="2:5" x14ac:dyDescent="0.2">
      <c r="B1694" s="47"/>
      <c r="C1694" s="47"/>
      <c r="D1694" s="47"/>
      <c r="E1694" s="32"/>
    </row>
    <row r="1695" spans="2:5" x14ac:dyDescent="0.2">
      <c r="B1695" s="47"/>
      <c r="C1695" s="47"/>
      <c r="D1695" s="47"/>
      <c r="E1695" s="32"/>
    </row>
    <row r="1696" spans="2:5" x14ac:dyDescent="0.2">
      <c r="B1696" s="47"/>
      <c r="C1696" s="47"/>
      <c r="D1696" s="47"/>
      <c r="E1696" s="32"/>
    </row>
    <row r="1697" spans="2:5" x14ac:dyDescent="0.2">
      <c r="B1697" s="47"/>
      <c r="C1697" s="47"/>
      <c r="D1697" s="47"/>
      <c r="E1697" s="32"/>
    </row>
    <row r="1698" spans="2:5" x14ac:dyDescent="0.2">
      <c r="B1698" s="47"/>
      <c r="C1698" s="47"/>
      <c r="D1698" s="47"/>
      <c r="E1698" s="32"/>
    </row>
    <row r="1699" spans="2:5" x14ac:dyDescent="0.2">
      <c r="B1699" s="47"/>
      <c r="C1699" s="47"/>
      <c r="D1699" s="47"/>
      <c r="E1699" s="32"/>
    </row>
    <row r="1700" spans="2:5" x14ac:dyDescent="0.2">
      <c r="B1700" s="47"/>
      <c r="C1700" s="47"/>
      <c r="D1700" s="47"/>
      <c r="E1700" s="32"/>
    </row>
    <row r="1701" spans="2:5" x14ac:dyDescent="0.2">
      <c r="B1701" s="47"/>
      <c r="C1701" s="47"/>
      <c r="D1701" s="47"/>
      <c r="E1701" s="32"/>
    </row>
    <row r="1702" spans="2:5" x14ac:dyDescent="0.2">
      <c r="B1702" s="47"/>
      <c r="C1702" s="47"/>
      <c r="D1702" s="47"/>
      <c r="E1702" s="32"/>
    </row>
    <row r="1703" spans="2:5" x14ac:dyDescent="0.2">
      <c r="B1703" s="47"/>
      <c r="C1703" s="47"/>
      <c r="D1703" s="47"/>
      <c r="E1703" s="32"/>
    </row>
    <row r="1704" spans="2:5" x14ac:dyDescent="0.2">
      <c r="B1704" s="47"/>
      <c r="C1704" s="47"/>
      <c r="D1704" s="47"/>
      <c r="E1704" s="32"/>
    </row>
    <row r="1705" spans="2:5" x14ac:dyDescent="0.2">
      <c r="B1705" s="47"/>
      <c r="C1705" s="47"/>
      <c r="D1705" s="47"/>
      <c r="E1705" s="32"/>
    </row>
    <row r="1706" spans="2:5" x14ac:dyDescent="0.2">
      <c r="B1706" s="47"/>
      <c r="C1706" s="47"/>
      <c r="D1706" s="47"/>
      <c r="E1706" s="32"/>
    </row>
    <row r="1707" spans="2:5" x14ac:dyDescent="0.2">
      <c r="B1707" s="47"/>
      <c r="C1707" s="47"/>
      <c r="D1707" s="47"/>
      <c r="E1707" s="32"/>
    </row>
    <row r="1708" spans="2:5" x14ac:dyDescent="0.2">
      <c r="B1708" s="47"/>
      <c r="C1708" s="47"/>
      <c r="D1708" s="47"/>
      <c r="E1708" s="32"/>
    </row>
    <row r="1709" spans="2:5" x14ac:dyDescent="0.2">
      <c r="B1709" s="47"/>
      <c r="C1709" s="47"/>
      <c r="D1709" s="47"/>
      <c r="E1709" s="32"/>
    </row>
    <row r="1710" spans="2:5" x14ac:dyDescent="0.2">
      <c r="B1710" s="47"/>
      <c r="C1710" s="47"/>
      <c r="D1710" s="47"/>
      <c r="E1710" s="32"/>
    </row>
    <row r="1711" spans="2:5" x14ac:dyDescent="0.2">
      <c r="B1711" s="47"/>
      <c r="C1711" s="47"/>
      <c r="D1711" s="47"/>
      <c r="E1711" s="32"/>
    </row>
    <row r="1712" spans="2:5" x14ac:dyDescent="0.2">
      <c r="B1712" s="47"/>
      <c r="C1712" s="47"/>
      <c r="D1712" s="47"/>
      <c r="E1712" s="32"/>
    </row>
    <row r="1713" spans="2:5" x14ac:dyDescent="0.2">
      <c r="B1713" s="47"/>
      <c r="C1713" s="47"/>
      <c r="D1713" s="47"/>
      <c r="E1713" s="32"/>
    </row>
    <row r="1714" spans="2:5" x14ac:dyDescent="0.2">
      <c r="B1714" s="47"/>
      <c r="C1714" s="47"/>
      <c r="D1714" s="47"/>
      <c r="E1714" s="32"/>
    </row>
    <row r="1715" spans="2:5" x14ac:dyDescent="0.2">
      <c r="B1715" s="47"/>
      <c r="C1715" s="47"/>
      <c r="D1715" s="47"/>
      <c r="E1715" s="32"/>
    </row>
    <row r="1716" spans="2:5" x14ac:dyDescent="0.2">
      <c r="B1716" s="47"/>
      <c r="C1716" s="47"/>
      <c r="D1716" s="47"/>
      <c r="E1716" s="32"/>
    </row>
    <row r="1717" spans="2:5" x14ac:dyDescent="0.2">
      <c r="B1717" s="47"/>
      <c r="C1717" s="47"/>
      <c r="D1717" s="47"/>
      <c r="E1717" s="32"/>
    </row>
    <row r="1718" spans="2:5" x14ac:dyDescent="0.2">
      <c r="B1718" s="47"/>
      <c r="C1718" s="47"/>
      <c r="D1718" s="47"/>
      <c r="E1718" s="32"/>
    </row>
    <row r="1719" spans="2:5" x14ac:dyDescent="0.2">
      <c r="B1719" s="47"/>
      <c r="C1719" s="47"/>
      <c r="D1719" s="47"/>
      <c r="E1719" s="32"/>
    </row>
    <row r="1720" spans="2:5" x14ac:dyDescent="0.2">
      <c r="B1720" s="47"/>
      <c r="C1720" s="47"/>
      <c r="D1720" s="47"/>
      <c r="E1720" s="32"/>
    </row>
    <row r="1721" spans="2:5" x14ac:dyDescent="0.2">
      <c r="B1721" s="47"/>
      <c r="C1721" s="47"/>
      <c r="D1721" s="47"/>
      <c r="E1721" s="32"/>
    </row>
    <row r="1722" spans="2:5" x14ac:dyDescent="0.2">
      <c r="B1722" s="47"/>
      <c r="C1722" s="47"/>
      <c r="D1722" s="47"/>
      <c r="E1722" s="32"/>
    </row>
    <row r="1723" spans="2:5" x14ac:dyDescent="0.2">
      <c r="B1723" s="47"/>
      <c r="C1723" s="47"/>
      <c r="D1723" s="47"/>
      <c r="E1723" s="32"/>
    </row>
    <row r="1724" spans="2:5" x14ac:dyDescent="0.2">
      <c r="B1724" s="47"/>
      <c r="C1724" s="47"/>
      <c r="D1724" s="47"/>
      <c r="E1724" s="32"/>
    </row>
    <row r="1725" spans="2:5" x14ac:dyDescent="0.2">
      <c r="B1725" s="47"/>
      <c r="C1725" s="47"/>
      <c r="D1725" s="47"/>
      <c r="E1725" s="32"/>
    </row>
    <row r="1726" spans="2:5" x14ac:dyDescent="0.2">
      <c r="B1726" s="47"/>
      <c r="C1726" s="47"/>
      <c r="D1726" s="47"/>
      <c r="E1726" s="32"/>
    </row>
    <row r="1727" spans="2:5" x14ac:dyDescent="0.2">
      <c r="B1727" s="47"/>
      <c r="C1727" s="47"/>
      <c r="D1727" s="47"/>
      <c r="E1727" s="32"/>
    </row>
    <row r="1728" spans="2:5" x14ac:dyDescent="0.2">
      <c r="B1728" s="47"/>
      <c r="C1728" s="47"/>
      <c r="D1728" s="47"/>
      <c r="E1728" s="32"/>
    </row>
    <row r="1729" spans="2:5" x14ac:dyDescent="0.2">
      <c r="B1729" s="47"/>
      <c r="C1729" s="47"/>
      <c r="D1729" s="47"/>
      <c r="E1729" s="32"/>
    </row>
    <row r="1730" spans="2:5" x14ac:dyDescent="0.2">
      <c r="B1730" s="47"/>
      <c r="C1730" s="47"/>
      <c r="D1730" s="47"/>
      <c r="E1730" s="32"/>
    </row>
    <row r="1731" spans="2:5" x14ac:dyDescent="0.2">
      <c r="B1731" s="47"/>
      <c r="C1731" s="47"/>
      <c r="D1731" s="47"/>
      <c r="E1731" s="32"/>
    </row>
    <row r="1732" spans="2:5" x14ac:dyDescent="0.2">
      <c r="B1732" s="47"/>
      <c r="C1732" s="47"/>
      <c r="D1732" s="47"/>
      <c r="E1732" s="32"/>
    </row>
    <row r="1733" spans="2:5" x14ac:dyDescent="0.2">
      <c r="B1733" s="47"/>
      <c r="C1733" s="47"/>
      <c r="D1733" s="47"/>
      <c r="E1733" s="32"/>
    </row>
    <row r="1734" spans="2:5" x14ac:dyDescent="0.2">
      <c r="B1734" s="47"/>
      <c r="C1734" s="47"/>
      <c r="D1734" s="47"/>
      <c r="E1734" s="32"/>
    </row>
    <row r="1735" spans="2:5" x14ac:dyDescent="0.2">
      <c r="B1735" s="47"/>
      <c r="C1735" s="47"/>
      <c r="D1735" s="47"/>
      <c r="E1735" s="32"/>
    </row>
    <row r="1736" spans="2:5" x14ac:dyDescent="0.2">
      <c r="B1736" s="47"/>
      <c r="C1736" s="47"/>
      <c r="D1736" s="47"/>
      <c r="E1736" s="32"/>
    </row>
    <row r="1737" spans="2:5" x14ac:dyDescent="0.2">
      <c r="B1737" s="47"/>
      <c r="C1737" s="47"/>
      <c r="D1737" s="47"/>
      <c r="E1737" s="32"/>
    </row>
    <row r="1738" spans="2:5" x14ac:dyDescent="0.2">
      <c r="B1738" s="47"/>
      <c r="C1738" s="47"/>
      <c r="D1738" s="47"/>
      <c r="E1738" s="32"/>
    </row>
    <row r="1739" spans="2:5" x14ac:dyDescent="0.2">
      <c r="B1739" s="47"/>
      <c r="C1739" s="47"/>
      <c r="D1739" s="47"/>
      <c r="E1739" s="32"/>
    </row>
    <row r="1740" spans="2:5" x14ac:dyDescent="0.2">
      <c r="B1740" s="47"/>
      <c r="C1740" s="47"/>
      <c r="D1740" s="47"/>
      <c r="E1740" s="32"/>
    </row>
    <row r="1741" spans="2:5" x14ac:dyDescent="0.2">
      <c r="B1741" s="47"/>
      <c r="C1741" s="47"/>
      <c r="D1741" s="47"/>
      <c r="E1741" s="32"/>
    </row>
    <row r="1742" spans="2:5" x14ac:dyDescent="0.2">
      <c r="B1742" s="47"/>
      <c r="C1742" s="47"/>
      <c r="D1742" s="47"/>
      <c r="E1742" s="32"/>
    </row>
    <row r="1743" spans="2:5" x14ac:dyDescent="0.2">
      <c r="B1743" s="47"/>
      <c r="C1743" s="47"/>
      <c r="D1743" s="47"/>
      <c r="E1743" s="32"/>
    </row>
    <row r="1744" spans="2:5" x14ac:dyDescent="0.2">
      <c r="B1744" s="47"/>
      <c r="C1744" s="47"/>
      <c r="D1744" s="47"/>
      <c r="E1744" s="32"/>
    </row>
    <row r="1745" spans="2:5" x14ac:dyDescent="0.2">
      <c r="B1745" s="47"/>
      <c r="C1745" s="47"/>
      <c r="D1745" s="47"/>
      <c r="E1745" s="32"/>
    </row>
    <row r="1746" spans="2:5" x14ac:dyDescent="0.2">
      <c r="B1746" s="47"/>
      <c r="C1746" s="47"/>
      <c r="D1746" s="47"/>
      <c r="E1746" s="32"/>
    </row>
    <row r="1747" spans="2:5" x14ac:dyDescent="0.2">
      <c r="B1747" s="47"/>
      <c r="C1747" s="47"/>
      <c r="D1747" s="47"/>
      <c r="E1747" s="32"/>
    </row>
    <row r="1748" spans="2:5" x14ac:dyDescent="0.2">
      <c r="B1748" s="47"/>
      <c r="C1748" s="47"/>
      <c r="D1748" s="47"/>
      <c r="E1748" s="32"/>
    </row>
    <row r="1749" spans="2:5" x14ac:dyDescent="0.2">
      <c r="B1749" s="47"/>
      <c r="C1749" s="47"/>
      <c r="D1749" s="47"/>
      <c r="E1749" s="32"/>
    </row>
    <row r="1750" spans="2:5" x14ac:dyDescent="0.2">
      <c r="B1750" s="47"/>
      <c r="C1750" s="47"/>
      <c r="D1750" s="47"/>
      <c r="E1750" s="32"/>
    </row>
    <row r="1751" spans="2:5" x14ac:dyDescent="0.2">
      <c r="B1751" s="47"/>
      <c r="C1751" s="47"/>
      <c r="D1751" s="47"/>
      <c r="E1751" s="32"/>
    </row>
    <row r="1752" spans="2:5" x14ac:dyDescent="0.2">
      <c r="B1752" s="47"/>
      <c r="C1752" s="47"/>
      <c r="D1752" s="47"/>
      <c r="E1752" s="32"/>
    </row>
    <row r="1753" spans="2:5" x14ac:dyDescent="0.2">
      <c r="B1753" s="47"/>
      <c r="C1753" s="47"/>
      <c r="D1753" s="47"/>
      <c r="E1753" s="32"/>
    </row>
    <row r="1754" spans="2:5" x14ac:dyDescent="0.2">
      <c r="B1754" s="47"/>
      <c r="C1754" s="47"/>
      <c r="D1754" s="47"/>
      <c r="E1754" s="32"/>
    </row>
    <row r="1755" spans="2:5" x14ac:dyDescent="0.2">
      <c r="B1755" s="47"/>
      <c r="C1755" s="47"/>
      <c r="D1755" s="47"/>
      <c r="E1755" s="32"/>
    </row>
    <row r="1756" spans="2:5" x14ac:dyDescent="0.2">
      <c r="B1756" s="47"/>
      <c r="C1756" s="47"/>
      <c r="D1756" s="47"/>
      <c r="E1756" s="32"/>
    </row>
    <row r="1757" spans="2:5" x14ac:dyDescent="0.2">
      <c r="B1757" s="47"/>
      <c r="C1757" s="47"/>
      <c r="D1757" s="47"/>
      <c r="E1757" s="32"/>
    </row>
    <row r="1758" spans="2:5" x14ac:dyDescent="0.2">
      <c r="B1758" s="47"/>
      <c r="C1758" s="47"/>
      <c r="D1758" s="47"/>
      <c r="E1758" s="32"/>
    </row>
    <row r="1759" spans="2:5" x14ac:dyDescent="0.2">
      <c r="B1759" s="47"/>
      <c r="C1759" s="47"/>
      <c r="D1759" s="47"/>
      <c r="E1759" s="32"/>
    </row>
    <row r="1760" spans="2:5" x14ac:dyDescent="0.2">
      <c r="B1760" s="47"/>
      <c r="C1760" s="47"/>
      <c r="D1760" s="47"/>
      <c r="E1760" s="32"/>
    </row>
    <row r="1761" spans="2:5" x14ac:dyDescent="0.2">
      <c r="B1761" s="47"/>
      <c r="C1761" s="47"/>
      <c r="D1761" s="47"/>
      <c r="E1761" s="32"/>
    </row>
    <row r="1762" spans="2:5" x14ac:dyDescent="0.2">
      <c r="B1762" s="47"/>
      <c r="C1762" s="47"/>
      <c r="D1762" s="47"/>
      <c r="E1762" s="32"/>
    </row>
    <row r="1763" spans="2:5" x14ac:dyDescent="0.2">
      <c r="B1763" s="47"/>
      <c r="C1763" s="47"/>
      <c r="D1763" s="47"/>
      <c r="E1763" s="32"/>
    </row>
    <row r="1764" spans="2:5" x14ac:dyDescent="0.2">
      <c r="B1764" s="47"/>
      <c r="C1764" s="47"/>
      <c r="D1764" s="47"/>
      <c r="E1764" s="32"/>
    </row>
    <row r="1765" spans="2:5" x14ac:dyDescent="0.2">
      <c r="B1765" s="47"/>
      <c r="C1765" s="47"/>
      <c r="D1765" s="47"/>
      <c r="E1765" s="32"/>
    </row>
    <row r="1766" spans="2:5" x14ac:dyDescent="0.2">
      <c r="B1766" s="47"/>
      <c r="C1766" s="47"/>
      <c r="D1766" s="47"/>
      <c r="E1766" s="32"/>
    </row>
    <row r="1767" spans="2:5" x14ac:dyDescent="0.2">
      <c r="B1767" s="47"/>
      <c r="C1767" s="47"/>
      <c r="D1767" s="47"/>
      <c r="E1767" s="32"/>
    </row>
    <row r="1768" spans="2:5" x14ac:dyDescent="0.2">
      <c r="B1768" s="47"/>
      <c r="C1768" s="47"/>
      <c r="D1768" s="47"/>
      <c r="E1768" s="32"/>
    </row>
    <row r="1769" spans="2:5" x14ac:dyDescent="0.2">
      <c r="B1769" s="47"/>
      <c r="C1769" s="47"/>
      <c r="D1769" s="47"/>
      <c r="E1769" s="32"/>
    </row>
    <row r="1770" spans="2:5" x14ac:dyDescent="0.2">
      <c r="B1770" s="47"/>
      <c r="C1770" s="47"/>
      <c r="D1770" s="47"/>
      <c r="E1770" s="32"/>
    </row>
    <row r="1771" spans="2:5" x14ac:dyDescent="0.2">
      <c r="B1771" s="47"/>
      <c r="C1771" s="47"/>
      <c r="D1771" s="47"/>
      <c r="E1771" s="32"/>
    </row>
    <row r="1772" spans="2:5" x14ac:dyDescent="0.2">
      <c r="B1772" s="47"/>
      <c r="C1772" s="47"/>
      <c r="D1772" s="47"/>
      <c r="E1772" s="32"/>
    </row>
    <row r="1773" spans="2:5" x14ac:dyDescent="0.2">
      <c r="B1773" s="47"/>
      <c r="C1773" s="47"/>
      <c r="D1773" s="47"/>
      <c r="E1773" s="32"/>
    </row>
    <row r="1774" spans="2:5" x14ac:dyDescent="0.2">
      <c r="B1774" s="47"/>
      <c r="C1774" s="47"/>
      <c r="D1774" s="47"/>
      <c r="E1774" s="32"/>
    </row>
    <row r="1775" spans="2:5" x14ac:dyDescent="0.2">
      <c r="B1775" s="47"/>
      <c r="C1775" s="47"/>
      <c r="D1775" s="47"/>
      <c r="E1775" s="32"/>
    </row>
    <row r="1776" spans="2:5" x14ac:dyDescent="0.2">
      <c r="B1776" s="47"/>
      <c r="C1776" s="47"/>
      <c r="D1776" s="47"/>
      <c r="E1776" s="32"/>
    </row>
    <row r="1777" spans="2:5" x14ac:dyDescent="0.2">
      <c r="B1777" s="47"/>
      <c r="C1777" s="47"/>
      <c r="D1777" s="47"/>
      <c r="E1777" s="32"/>
    </row>
    <row r="1778" spans="2:5" x14ac:dyDescent="0.2">
      <c r="B1778" s="47"/>
      <c r="C1778" s="47"/>
      <c r="D1778" s="47"/>
      <c r="E1778" s="32"/>
    </row>
    <row r="1779" spans="2:5" x14ac:dyDescent="0.2">
      <c r="B1779" s="47"/>
      <c r="C1779" s="47"/>
      <c r="D1779" s="47"/>
      <c r="E1779" s="32"/>
    </row>
    <row r="1780" spans="2:5" x14ac:dyDescent="0.2">
      <c r="B1780" s="47"/>
      <c r="C1780" s="47"/>
      <c r="D1780" s="47"/>
      <c r="E1780" s="32"/>
    </row>
    <row r="1781" spans="2:5" x14ac:dyDescent="0.2">
      <c r="B1781" s="47"/>
      <c r="C1781" s="47"/>
      <c r="D1781" s="47"/>
      <c r="E1781" s="32"/>
    </row>
    <row r="1782" spans="2:5" x14ac:dyDescent="0.2">
      <c r="B1782" s="47"/>
      <c r="C1782" s="47"/>
      <c r="D1782" s="47"/>
      <c r="E1782" s="32"/>
    </row>
    <row r="1783" spans="2:5" x14ac:dyDescent="0.2">
      <c r="B1783" s="47"/>
      <c r="C1783" s="47"/>
      <c r="D1783" s="47"/>
      <c r="E1783" s="32"/>
    </row>
    <row r="1784" spans="2:5" x14ac:dyDescent="0.2">
      <c r="B1784" s="47"/>
      <c r="C1784" s="47"/>
      <c r="D1784" s="47"/>
      <c r="E1784" s="32"/>
    </row>
    <row r="1785" spans="2:5" x14ac:dyDescent="0.2">
      <c r="B1785" s="47"/>
      <c r="C1785" s="47"/>
      <c r="D1785" s="47"/>
      <c r="E1785" s="32"/>
    </row>
    <row r="1786" spans="2:5" x14ac:dyDescent="0.2">
      <c r="B1786" s="47"/>
      <c r="C1786" s="47"/>
      <c r="D1786" s="47"/>
      <c r="E1786" s="32"/>
    </row>
    <row r="1787" spans="2:5" x14ac:dyDescent="0.2">
      <c r="B1787" s="47"/>
      <c r="C1787" s="47"/>
      <c r="D1787" s="47"/>
      <c r="E1787" s="32"/>
    </row>
    <row r="1788" spans="2:5" x14ac:dyDescent="0.2">
      <c r="B1788" s="47"/>
      <c r="C1788" s="47"/>
      <c r="D1788" s="47"/>
      <c r="E1788" s="32"/>
    </row>
    <row r="1789" spans="2:5" x14ac:dyDescent="0.2">
      <c r="B1789" s="47"/>
      <c r="C1789" s="47"/>
      <c r="D1789" s="47"/>
      <c r="E1789" s="32"/>
    </row>
    <row r="1790" spans="2:5" x14ac:dyDescent="0.2">
      <c r="B1790" s="47"/>
      <c r="C1790" s="47"/>
      <c r="D1790" s="47"/>
      <c r="E1790" s="32"/>
    </row>
    <row r="1791" spans="2:5" x14ac:dyDescent="0.2">
      <c r="B1791" s="47"/>
      <c r="C1791" s="47"/>
      <c r="D1791" s="47"/>
      <c r="E1791" s="32"/>
    </row>
    <row r="1792" spans="2:5" x14ac:dyDescent="0.2">
      <c r="B1792" s="47"/>
      <c r="C1792" s="47"/>
      <c r="D1792" s="47"/>
      <c r="E1792" s="32"/>
    </row>
    <row r="1793" spans="2:5" x14ac:dyDescent="0.2">
      <c r="B1793" s="47"/>
      <c r="C1793" s="47"/>
      <c r="D1793" s="47"/>
      <c r="E1793" s="32"/>
    </row>
    <row r="1794" spans="2:5" x14ac:dyDescent="0.2">
      <c r="B1794" s="47"/>
      <c r="C1794" s="47"/>
      <c r="D1794" s="47"/>
      <c r="E1794" s="32"/>
    </row>
    <row r="1795" spans="2:5" x14ac:dyDescent="0.2">
      <c r="B1795" s="47"/>
      <c r="C1795" s="47"/>
      <c r="D1795" s="47"/>
      <c r="E1795" s="32"/>
    </row>
    <row r="1796" spans="2:5" x14ac:dyDescent="0.2">
      <c r="B1796" s="47"/>
      <c r="C1796" s="47"/>
      <c r="D1796" s="47"/>
      <c r="E1796" s="32"/>
    </row>
    <row r="1797" spans="2:5" x14ac:dyDescent="0.2">
      <c r="B1797" s="47"/>
      <c r="C1797" s="47"/>
      <c r="D1797" s="47"/>
      <c r="E1797" s="32"/>
    </row>
    <row r="1798" spans="2:5" x14ac:dyDescent="0.2">
      <c r="B1798" s="47"/>
      <c r="C1798" s="47"/>
      <c r="D1798" s="47"/>
      <c r="E1798" s="32"/>
    </row>
    <row r="1799" spans="2:5" x14ac:dyDescent="0.2">
      <c r="B1799" s="47"/>
      <c r="C1799" s="47"/>
      <c r="D1799" s="47"/>
      <c r="E1799" s="32"/>
    </row>
    <row r="1800" spans="2:5" x14ac:dyDescent="0.2">
      <c r="B1800" s="47"/>
      <c r="C1800" s="47"/>
      <c r="D1800" s="47"/>
      <c r="E1800" s="32"/>
    </row>
    <row r="1801" spans="2:5" x14ac:dyDescent="0.2">
      <c r="B1801" s="47"/>
      <c r="C1801" s="47"/>
      <c r="D1801" s="47"/>
      <c r="E1801" s="32"/>
    </row>
    <row r="1802" spans="2:5" x14ac:dyDescent="0.2">
      <c r="B1802" s="47"/>
      <c r="C1802" s="47"/>
      <c r="D1802" s="47"/>
      <c r="E1802" s="32"/>
    </row>
    <row r="1803" spans="2:5" x14ac:dyDescent="0.2">
      <c r="B1803" s="47"/>
      <c r="C1803" s="47"/>
      <c r="D1803" s="47"/>
      <c r="E1803" s="32"/>
    </row>
    <row r="1804" spans="2:5" x14ac:dyDescent="0.2">
      <c r="B1804" s="47"/>
      <c r="C1804" s="47"/>
      <c r="D1804" s="47"/>
      <c r="E1804" s="32"/>
    </row>
    <row r="1805" spans="2:5" x14ac:dyDescent="0.2">
      <c r="B1805" s="47"/>
      <c r="C1805" s="47"/>
      <c r="D1805" s="47"/>
      <c r="E1805" s="32"/>
    </row>
    <row r="1806" spans="2:5" x14ac:dyDescent="0.2">
      <c r="B1806" s="47"/>
      <c r="C1806" s="47"/>
      <c r="D1806" s="47"/>
      <c r="E1806" s="32"/>
    </row>
    <row r="1807" spans="2:5" x14ac:dyDescent="0.2">
      <c r="B1807" s="47"/>
      <c r="C1807" s="47"/>
      <c r="D1807" s="47"/>
      <c r="E1807" s="32"/>
    </row>
    <row r="1808" spans="2:5" x14ac:dyDescent="0.2">
      <c r="B1808" s="47"/>
      <c r="C1808" s="47"/>
      <c r="D1808" s="47"/>
      <c r="E1808" s="32"/>
    </row>
    <row r="1809" spans="2:5" x14ac:dyDescent="0.2">
      <c r="B1809" s="47"/>
      <c r="C1809" s="47"/>
      <c r="D1809" s="47"/>
      <c r="E1809" s="32"/>
    </row>
    <row r="1810" spans="2:5" x14ac:dyDescent="0.2">
      <c r="B1810" s="47"/>
      <c r="C1810" s="47"/>
      <c r="D1810" s="47"/>
      <c r="E1810" s="32"/>
    </row>
    <row r="1811" spans="2:5" x14ac:dyDescent="0.2">
      <c r="B1811" s="47"/>
      <c r="C1811" s="47"/>
      <c r="D1811" s="47"/>
      <c r="E1811" s="32"/>
    </row>
    <row r="1812" spans="2:5" x14ac:dyDescent="0.2">
      <c r="B1812" s="47"/>
      <c r="C1812" s="47"/>
      <c r="D1812" s="47"/>
      <c r="E1812" s="32"/>
    </row>
    <row r="1813" spans="2:5" x14ac:dyDescent="0.2">
      <c r="B1813" s="47"/>
      <c r="C1813" s="47"/>
      <c r="D1813" s="47"/>
      <c r="E1813" s="32"/>
    </row>
    <row r="1814" spans="2:5" x14ac:dyDescent="0.2">
      <c r="B1814" s="47"/>
      <c r="C1814" s="47"/>
      <c r="D1814" s="47"/>
      <c r="E1814" s="32"/>
    </row>
    <row r="1815" spans="2:5" x14ac:dyDescent="0.2">
      <c r="B1815" s="47"/>
      <c r="C1815" s="47"/>
      <c r="D1815" s="47"/>
      <c r="E1815" s="32"/>
    </row>
    <row r="1816" spans="2:5" x14ac:dyDescent="0.2">
      <c r="B1816" s="47"/>
      <c r="C1816" s="47"/>
      <c r="D1816" s="47"/>
      <c r="E1816" s="32"/>
    </row>
    <row r="1817" spans="2:5" x14ac:dyDescent="0.2">
      <c r="B1817" s="47"/>
      <c r="C1817" s="47"/>
      <c r="D1817" s="47"/>
      <c r="E1817" s="32"/>
    </row>
    <row r="1818" spans="2:5" x14ac:dyDescent="0.2">
      <c r="B1818" s="47"/>
      <c r="C1818" s="47"/>
      <c r="D1818" s="47"/>
      <c r="E1818" s="32"/>
    </row>
    <row r="1819" spans="2:5" x14ac:dyDescent="0.2">
      <c r="B1819" s="47"/>
      <c r="C1819" s="47"/>
      <c r="D1819" s="47"/>
      <c r="E1819" s="32"/>
    </row>
    <row r="1820" spans="2:5" x14ac:dyDescent="0.2">
      <c r="B1820" s="47"/>
      <c r="C1820" s="47"/>
      <c r="D1820" s="47"/>
      <c r="E1820" s="32"/>
    </row>
    <row r="1821" spans="2:5" x14ac:dyDescent="0.2">
      <c r="B1821" s="47"/>
      <c r="C1821" s="47"/>
      <c r="D1821" s="47"/>
      <c r="E1821" s="32"/>
    </row>
    <row r="1822" spans="2:5" x14ac:dyDescent="0.2">
      <c r="B1822" s="47"/>
      <c r="C1822" s="47"/>
      <c r="D1822" s="47"/>
      <c r="E1822" s="32"/>
    </row>
    <row r="1823" spans="2:5" x14ac:dyDescent="0.2">
      <c r="B1823" s="47"/>
      <c r="C1823" s="47"/>
      <c r="D1823" s="47"/>
      <c r="E1823" s="32"/>
    </row>
    <row r="1824" spans="2:5" x14ac:dyDescent="0.2">
      <c r="B1824" s="47"/>
      <c r="C1824" s="47"/>
      <c r="D1824" s="47"/>
      <c r="E1824" s="32"/>
    </row>
    <row r="1825" spans="2:5" x14ac:dyDescent="0.2">
      <c r="B1825" s="47"/>
      <c r="C1825" s="47"/>
      <c r="D1825" s="47"/>
      <c r="E1825" s="32"/>
    </row>
    <row r="1826" spans="2:5" x14ac:dyDescent="0.2">
      <c r="B1826" s="47"/>
      <c r="C1826" s="47"/>
      <c r="D1826" s="47"/>
      <c r="E1826" s="32"/>
    </row>
    <row r="1827" spans="2:5" x14ac:dyDescent="0.2">
      <c r="B1827" s="47"/>
      <c r="C1827" s="47"/>
      <c r="D1827" s="47"/>
      <c r="E1827" s="32"/>
    </row>
    <row r="1828" spans="2:5" x14ac:dyDescent="0.2">
      <c r="B1828" s="47"/>
      <c r="C1828" s="47"/>
      <c r="D1828" s="47"/>
      <c r="E1828" s="32"/>
    </row>
    <row r="1829" spans="2:5" x14ac:dyDescent="0.2">
      <c r="B1829" s="47"/>
      <c r="C1829" s="47"/>
      <c r="D1829" s="47"/>
      <c r="E1829" s="32"/>
    </row>
    <row r="1830" spans="2:5" x14ac:dyDescent="0.2">
      <c r="B1830" s="47"/>
      <c r="C1830" s="47"/>
      <c r="D1830" s="47"/>
      <c r="E1830" s="32"/>
    </row>
    <row r="1831" spans="2:5" x14ac:dyDescent="0.2">
      <c r="B1831" s="47"/>
      <c r="C1831" s="47"/>
      <c r="D1831" s="47"/>
      <c r="E1831" s="32"/>
    </row>
    <row r="1832" spans="2:5" x14ac:dyDescent="0.2">
      <c r="B1832" s="47"/>
      <c r="C1832" s="47"/>
      <c r="D1832" s="47"/>
      <c r="E1832" s="32"/>
    </row>
    <row r="1833" spans="2:5" x14ac:dyDescent="0.2">
      <c r="B1833" s="47"/>
      <c r="C1833" s="47"/>
      <c r="D1833" s="47"/>
      <c r="E1833" s="32"/>
    </row>
    <row r="1834" spans="2:5" x14ac:dyDescent="0.2">
      <c r="B1834" s="47"/>
      <c r="C1834" s="47"/>
      <c r="D1834" s="47"/>
      <c r="E1834" s="32"/>
    </row>
    <row r="1835" spans="2:5" x14ac:dyDescent="0.2">
      <c r="B1835" s="47"/>
      <c r="C1835" s="47"/>
      <c r="D1835" s="47"/>
      <c r="E1835" s="32"/>
    </row>
    <row r="1836" spans="2:5" x14ac:dyDescent="0.2">
      <c r="B1836" s="47"/>
      <c r="C1836" s="47"/>
      <c r="D1836" s="47"/>
      <c r="E1836" s="32"/>
    </row>
    <row r="1837" spans="2:5" x14ac:dyDescent="0.2">
      <c r="B1837" s="47"/>
      <c r="C1837" s="47"/>
      <c r="D1837" s="47"/>
      <c r="E1837" s="32"/>
    </row>
    <row r="1838" spans="2:5" x14ac:dyDescent="0.2">
      <c r="B1838" s="47"/>
      <c r="C1838" s="47"/>
      <c r="D1838" s="47"/>
      <c r="E1838" s="32"/>
    </row>
    <row r="1839" spans="2:5" x14ac:dyDescent="0.2">
      <c r="B1839" s="47"/>
      <c r="C1839" s="47"/>
      <c r="D1839" s="47"/>
      <c r="E1839" s="32"/>
    </row>
    <row r="1840" spans="2:5" x14ac:dyDescent="0.2">
      <c r="B1840" s="47"/>
      <c r="C1840" s="47"/>
      <c r="D1840" s="47"/>
      <c r="E1840" s="32"/>
    </row>
    <row r="1841" spans="2:5" x14ac:dyDescent="0.2">
      <c r="B1841" s="47"/>
      <c r="C1841" s="47"/>
      <c r="D1841" s="47"/>
      <c r="E1841" s="32"/>
    </row>
    <row r="1842" spans="2:5" x14ac:dyDescent="0.2">
      <c r="B1842" s="47"/>
      <c r="C1842" s="47"/>
      <c r="D1842" s="47"/>
      <c r="E1842" s="32"/>
    </row>
    <row r="1843" spans="2:5" x14ac:dyDescent="0.2">
      <c r="B1843" s="47"/>
      <c r="C1843" s="47"/>
      <c r="D1843" s="47"/>
      <c r="E1843" s="32"/>
    </row>
    <row r="1844" spans="2:5" x14ac:dyDescent="0.2">
      <c r="B1844" s="47"/>
      <c r="C1844" s="47"/>
      <c r="D1844" s="47"/>
      <c r="E1844" s="32"/>
    </row>
    <row r="1845" spans="2:5" x14ac:dyDescent="0.2">
      <c r="B1845" s="47"/>
      <c r="C1845" s="47"/>
      <c r="D1845" s="47"/>
      <c r="E1845" s="32"/>
    </row>
    <row r="1846" spans="2:5" x14ac:dyDescent="0.2">
      <c r="B1846" s="47"/>
      <c r="C1846" s="47"/>
      <c r="D1846" s="47"/>
      <c r="E1846" s="32"/>
    </row>
    <row r="1847" spans="2:5" x14ac:dyDescent="0.2">
      <c r="B1847" s="47"/>
      <c r="C1847" s="47"/>
      <c r="D1847" s="47"/>
      <c r="E1847" s="32"/>
    </row>
    <row r="1848" spans="2:5" x14ac:dyDescent="0.2">
      <c r="B1848" s="47"/>
      <c r="C1848" s="47"/>
      <c r="D1848" s="47"/>
      <c r="E1848" s="32"/>
    </row>
    <row r="1849" spans="2:5" x14ac:dyDescent="0.2">
      <c r="B1849" s="47"/>
      <c r="C1849" s="47"/>
      <c r="D1849" s="47"/>
      <c r="E1849" s="32"/>
    </row>
    <row r="1850" spans="2:5" x14ac:dyDescent="0.2">
      <c r="B1850" s="47"/>
      <c r="C1850" s="47"/>
      <c r="D1850" s="47"/>
      <c r="E1850" s="32"/>
    </row>
    <row r="1851" spans="2:5" x14ac:dyDescent="0.2">
      <c r="B1851" s="47"/>
      <c r="C1851" s="47"/>
      <c r="D1851" s="47"/>
      <c r="E1851" s="32"/>
    </row>
    <row r="1852" spans="2:5" x14ac:dyDescent="0.2">
      <c r="B1852" s="47"/>
      <c r="C1852" s="47"/>
      <c r="D1852" s="47"/>
      <c r="E1852" s="32"/>
    </row>
    <row r="1853" spans="2:5" x14ac:dyDescent="0.2">
      <c r="B1853" s="47"/>
      <c r="C1853" s="47"/>
      <c r="D1853" s="47"/>
      <c r="E1853" s="32"/>
    </row>
    <row r="1854" spans="2:5" x14ac:dyDescent="0.2">
      <c r="B1854" s="47"/>
      <c r="C1854" s="47"/>
      <c r="D1854" s="47"/>
      <c r="E1854" s="32"/>
    </row>
    <row r="1855" spans="2:5" x14ac:dyDescent="0.2">
      <c r="B1855" s="47"/>
      <c r="C1855" s="47"/>
      <c r="D1855" s="47"/>
      <c r="E1855" s="32"/>
    </row>
    <row r="1856" spans="2:5" x14ac:dyDescent="0.2">
      <c r="B1856" s="47"/>
      <c r="C1856" s="47"/>
      <c r="D1856" s="47"/>
      <c r="E1856" s="32"/>
    </row>
    <row r="1857" spans="2:5" x14ac:dyDescent="0.2">
      <c r="B1857" s="47"/>
      <c r="C1857" s="47"/>
      <c r="D1857" s="47"/>
      <c r="E1857" s="32"/>
    </row>
    <row r="1858" spans="2:5" x14ac:dyDescent="0.2">
      <c r="B1858" s="47"/>
      <c r="C1858" s="47"/>
      <c r="D1858" s="47"/>
      <c r="E1858" s="32"/>
    </row>
    <row r="1859" spans="2:5" x14ac:dyDescent="0.2">
      <c r="B1859" s="47"/>
      <c r="C1859" s="47"/>
      <c r="D1859" s="47"/>
      <c r="E1859" s="32"/>
    </row>
    <row r="1860" spans="2:5" x14ac:dyDescent="0.2">
      <c r="B1860" s="47"/>
      <c r="C1860" s="47"/>
      <c r="D1860" s="47"/>
      <c r="E1860" s="32"/>
    </row>
    <row r="1861" spans="2:5" x14ac:dyDescent="0.2">
      <c r="B1861" s="47"/>
      <c r="C1861" s="47"/>
      <c r="D1861" s="47"/>
      <c r="E1861" s="32"/>
    </row>
    <row r="1862" spans="2:5" x14ac:dyDescent="0.2">
      <c r="B1862" s="47"/>
      <c r="C1862" s="47"/>
      <c r="D1862" s="47"/>
      <c r="E1862" s="32"/>
    </row>
    <row r="1863" spans="2:5" x14ac:dyDescent="0.2">
      <c r="B1863" s="47"/>
      <c r="C1863" s="47"/>
      <c r="D1863" s="47"/>
      <c r="E1863" s="32"/>
    </row>
    <row r="1864" spans="2:5" x14ac:dyDescent="0.2">
      <c r="B1864" s="47"/>
      <c r="C1864" s="47"/>
      <c r="D1864" s="47"/>
      <c r="E1864" s="32"/>
    </row>
    <row r="1865" spans="2:5" x14ac:dyDescent="0.2">
      <c r="B1865" s="47"/>
      <c r="C1865" s="47"/>
      <c r="D1865" s="47"/>
      <c r="E1865" s="32"/>
    </row>
    <row r="1866" spans="2:5" x14ac:dyDescent="0.2">
      <c r="B1866" s="47"/>
      <c r="C1866" s="47"/>
      <c r="D1866" s="47"/>
      <c r="E1866" s="32"/>
    </row>
    <row r="1867" spans="2:5" x14ac:dyDescent="0.2">
      <c r="B1867" s="47"/>
      <c r="C1867" s="47"/>
      <c r="D1867" s="47"/>
      <c r="E1867" s="32"/>
    </row>
    <row r="1868" spans="2:5" x14ac:dyDescent="0.2">
      <c r="B1868" s="47"/>
      <c r="C1868" s="47"/>
      <c r="D1868" s="47"/>
      <c r="E1868" s="32"/>
    </row>
    <row r="1869" spans="2:5" x14ac:dyDescent="0.2">
      <c r="B1869" s="47"/>
      <c r="C1869" s="47"/>
      <c r="D1869" s="47"/>
      <c r="E1869" s="32"/>
    </row>
    <row r="1870" spans="2:5" x14ac:dyDescent="0.2">
      <c r="B1870" s="47"/>
      <c r="C1870" s="47"/>
      <c r="D1870" s="47"/>
      <c r="E1870" s="32"/>
    </row>
    <row r="1871" spans="2:5" x14ac:dyDescent="0.2">
      <c r="B1871" s="47"/>
      <c r="C1871" s="47"/>
      <c r="D1871" s="47"/>
      <c r="E1871" s="32"/>
    </row>
    <row r="1872" spans="2:5" x14ac:dyDescent="0.2">
      <c r="B1872" s="47"/>
      <c r="C1872" s="47"/>
      <c r="D1872" s="47"/>
      <c r="E1872" s="32"/>
    </row>
    <row r="1873" spans="2:5" x14ac:dyDescent="0.2">
      <c r="B1873" s="47"/>
      <c r="C1873" s="47"/>
      <c r="D1873" s="47"/>
      <c r="E1873" s="32"/>
    </row>
    <row r="1874" spans="2:5" x14ac:dyDescent="0.2">
      <c r="B1874" s="47"/>
      <c r="C1874" s="47"/>
      <c r="D1874" s="47"/>
      <c r="E1874" s="32"/>
    </row>
    <row r="1875" spans="2:5" x14ac:dyDescent="0.2">
      <c r="B1875" s="47"/>
      <c r="C1875" s="47"/>
      <c r="D1875" s="47"/>
      <c r="E1875" s="32"/>
    </row>
    <row r="1876" spans="2:5" x14ac:dyDescent="0.2">
      <c r="B1876" s="47"/>
      <c r="C1876" s="47"/>
      <c r="D1876" s="47"/>
      <c r="E1876" s="32"/>
    </row>
    <row r="1877" spans="2:5" x14ac:dyDescent="0.2">
      <c r="B1877" s="47"/>
      <c r="C1877" s="47"/>
      <c r="D1877" s="47"/>
      <c r="E1877" s="32"/>
    </row>
    <row r="1878" spans="2:5" x14ac:dyDescent="0.2">
      <c r="B1878" s="47"/>
      <c r="C1878" s="47"/>
      <c r="D1878" s="47"/>
      <c r="E1878" s="32"/>
    </row>
    <row r="1879" spans="2:5" x14ac:dyDescent="0.2">
      <c r="B1879" s="47"/>
      <c r="C1879" s="47"/>
      <c r="D1879" s="47"/>
      <c r="E1879" s="32"/>
    </row>
    <row r="1880" spans="2:5" x14ac:dyDescent="0.2">
      <c r="B1880" s="47"/>
      <c r="C1880" s="47"/>
      <c r="D1880" s="47"/>
      <c r="E1880" s="32"/>
    </row>
    <row r="1881" spans="2:5" x14ac:dyDescent="0.2">
      <c r="B1881" s="47"/>
      <c r="C1881" s="47"/>
      <c r="D1881" s="47"/>
      <c r="E1881" s="32"/>
    </row>
    <row r="1882" spans="2:5" x14ac:dyDescent="0.2">
      <c r="B1882" s="47"/>
      <c r="C1882" s="47"/>
      <c r="D1882" s="47"/>
      <c r="E1882" s="32"/>
    </row>
    <row r="1883" spans="2:5" x14ac:dyDescent="0.2">
      <c r="B1883" s="47"/>
      <c r="C1883" s="47"/>
      <c r="D1883" s="47"/>
      <c r="E1883" s="32"/>
    </row>
    <row r="1884" spans="2:5" x14ac:dyDescent="0.2">
      <c r="B1884" s="47"/>
      <c r="C1884" s="47"/>
      <c r="D1884" s="47"/>
      <c r="E1884" s="32"/>
    </row>
    <row r="1885" spans="2:5" x14ac:dyDescent="0.2">
      <c r="B1885" s="47"/>
      <c r="C1885" s="47"/>
      <c r="D1885" s="47"/>
      <c r="E1885" s="32"/>
    </row>
    <row r="1886" spans="2:5" x14ac:dyDescent="0.2">
      <c r="B1886" s="47"/>
      <c r="C1886" s="47"/>
      <c r="D1886" s="47"/>
      <c r="E1886" s="32"/>
    </row>
    <row r="1887" spans="2:5" x14ac:dyDescent="0.2">
      <c r="B1887" s="47"/>
      <c r="C1887" s="47"/>
      <c r="D1887" s="47"/>
      <c r="E1887" s="32"/>
    </row>
    <row r="1888" spans="2:5" x14ac:dyDescent="0.2">
      <c r="B1888" s="47"/>
      <c r="C1888" s="47"/>
      <c r="D1888" s="47"/>
      <c r="E1888" s="32"/>
    </row>
    <row r="1889" spans="2:5" x14ac:dyDescent="0.2">
      <c r="B1889" s="47"/>
      <c r="C1889" s="47"/>
      <c r="D1889" s="47"/>
      <c r="E1889" s="32"/>
    </row>
    <row r="1890" spans="2:5" x14ac:dyDescent="0.2">
      <c r="B1890" s="47"/>
      <c r="C1890" s="47"/>
      <c r="D1890" s="47"/>
      <c r="E1890" s="32"/>
    </row>
    <row r="1891" spans="2:5" x14ac:dyDescent="0.2">
      <c r="B1891" s="47"/>
      <c r="C1891" s="47"/>
      <c r="D1891" s="47"/>
      <c r="E1891" s="32"/>
    </row>
    <row r="1892" spans="2:5" x14ac:dyDescent="0.2">
      <c r="B1892" s="47"/>
      <c r="C1892" s="47"/>
      <c r="D1892" s="47"/>
      <c r="E1892" s="32"/>
    </row>
    <row r="1893" spans="2:5" x14ac:dyDescent="0.2">
      <c r="B1893" s="47"/>
      <c r="C1893" s="47"/>
      <c r="D1893" s="47"/>
      <c r="E1893" s="32"/>
    </row>
    <row r="1894" spans="2:5" x14ac:dyDescent="0.2">
      <c r="B1894" s="47"/>
      <c r="C1894" s="47"/>
      <c r="D1894" s="47"/>
      <c r="E1894" s="32"/>
    </row>
    <row r="1895" spans="2:5" x14ac:dyDescent="0.2">
      <c r="B1895" s="47"/>
      <c r="C1895" s="47"/>
      <c r="D1895" s="47"/>
      <c r="E1895" s="32"/>
    </row>
    <row r="1896" spans="2:5" x14ac:dyDescent="0.2">
      <c r="B1896" s="47"/>
      <c r="C1896" s="47"/>
      <c r="D1896" s="47"/>
      <c r="E1896" s="32"/>
    </row>
    <row r="1897" spans="2:5" x14ac:dyDescent="0.2">
      <c r="B1897" s="47"/>
      <c r="C1897" s="47"/>
      <c r="D1897" s="47"/>
      <c r="E1897" s="32"/>
    </row>
    <row r="1898" spans="2:5" x14ac:dyDescent="0.2">
      <c r="B1898" s="47"/>
      <c r="C1898" s="47"/>
      <c r="D1898" s="47"/>
      <c r="E1898" s="32"/>
    </row>
    <row r="1899" spans="2:5" x14ac:dyDescent="0.2">
      <c r="B1899" s="47"/>
      <c r="C1899" s="47"/>
      <c r="D1899" s="47"/>
      <c r="E1899" s="32"/>
    </row>
    <row r="1900" spans="2:5" x14ac:dyDescent="0.2">
      <c r="B1900" s="47"/>
      <c r="C1900" s="47"/>
      <c r="D1900" s="47"/>
      <c r="E1900" s="32"/>
    </row>
    <row r="1901" spans="2:5" x14ac:dyDescent="0.2">
      <c r="B1901" s="47"/>
      <c r="C1901" s="47"/>
      <c r="D1901" s="47"/>
      <c r="E1901" s="32"/>
    </row>
    <row r="1902" spans="2:5" x14ac:dyDescent="0.2">
      <c r="B1902" s="47"/>
      <c r="C1902" s="47"/>
      <c r="D1902" s="47"/>
      <c r="E1902" s="32"/>
    </row>
    <row r="1903" spans="2:5" x14ac:dyDescent="0.2">
      <c r="B1903" s="47"/>
      <c r="C1903" s="47"/>
      <c r="D1903" s="47"/>
      <c r="E1903" s="32"/>
    </row>
    <row r="1904" spans="2:5" x14ac:dyDescent="0.2">
      <c r="B1904" s="47"/>
      <c r="C1904" s="47"/>
      <c r="D1904" s="47"/>
      <c r="E1904" s="32"/>
    </row>
    <row r="1905" spans="2:5" x14ac:dyDescent="0.2">
      <c r="B1905" s="47"/>
      <c r="C1905" s="47"/>
      <c r="D1905" s="47"/>
      <c r="E1905" s="32"/>
    </row>
    <row r="1906" spans="2:5" x14ac:dyDescent="0.2">
      <c r="B1906" s="47"/>
      <c r="C1906" s="47"/>
      <c r="D1906" s="47"/>
      <c r="E1906" s="32"/>
    </row>
    <row r="1907" spans="2:5" x14ac:dyDescent="0.2">
      <c r="B1907" s="47"/>
      <c r="C1907" s="47"/>
      <c r="D1907" s="47"/>
      <c r="E1907" s="32"/>
    </row>
    <row r="1908" spans="2:5" x14ac:dyDescent="0.2">
      <c r="B1908" s="47"/>
      <c r="C1908" s="47"/>
      <c r="D1908" s="47"/>
      <c r="E1908" s="32"/>
    </row>
    <row r="1909" spans="2:5" x14ac:dyDescent="0.2">
      <c r="B1909" s="47"/>
      <c r="C1909" s="47"/>
      <c r="D1909" s="47"/>
      <c r="E1909" s="32"/>
    </row>
    <row r="1910" spans="2:5" x14ac:dyDescent="0.2">
      <c r="B1910" s="47"/>
      <c r="C1910" s="47"/>
      <c r="D1910" s="47"/>
      <c r="E1910" s="32"/>
    </row>
    <row r="1911" spans="2:5" x14ac:dyDescent="0.2">
      <c r="B1911" s="47"/>
      <c r="C1911" s="47"/>
      <c r="D1911" s="47"/>
      <c r="E1911" s="32"/>
    </row>
    <row r="1912" spans="2:5" x14ac:dyDescent="0.2">
      <c r="B1912" s="47"/>
      <c r="C1912" s="47"/>
      <c r="D1912" s="47"/>
      <c r="E1912" s="32"/>
    </row>
    <row r="1913" spans="2:5" x14ac:dyDescent="0.2">
      <c r="B1913" s="47"/>
      <c r="C1913" s="47"/>
      <c r="D1913" s="47"/>
      <c r="E1913" s="32"/>
    </row>
    <row r="1914" spans="2:5" x14ac:dyDescent="0.2">
      <c r="B1914" s="47"/>
      <c r="C1914" s="47"/>
      <c r="D1914" s="47"/>
      <c r="E1914" s="32"/>
    </row>
    <row r="1915" spans="2:5" x14ac:dyDescent="0.2">
      <c r="B1915" s="47"/>
      <c r="C1915" s="47"/>
      <c r="D1915" s="47"/>
      <c r="E1915" s="32"/>
    </row>
    <row r="1916" spans="2:5" x14ac:dyDescent="0.2">
      <c r="B1916" s="47"/>
      <c r="C1916" s="47"/>
      <c r="D1916" s="47"/>
      <c r="E1916" s="32"/>
    </row>
    <row r="1917" spans="2:5" x14ac:dyDescent="0.2">
      <c r="B1917" s="47"/>
      <c r="C1917" s="47"/>
      <c r="D1917" s="47"/>
      <c r="E1917" s="32"/>
    </row>
    <row r="1918" spans="2:5" x14ac:dyDescent="0.2">
      <c r="B1918" s="47"/>
      <c r="C1918" s="47"/>
      <c r="D1918" s="47"/>
      <c r="E1918" s="32"/>
    </row>
    <row r="1919" spans="2:5" x14ac:dyDescent="0.2">
      <c r="B1919" s="47"/>
      <c r="C1919" s="47"/>
      <c r="D1919" s="47"/>
      <c r="E1919" s="32"/>
    </row>
    <row r="1920" spans="2:5" x14ac:dyDescent="0.2">
      <c r="B1920" s="47"/>
      <c r="C1920" s="47"/>
      <c r="D1920" s="47"/>
      <c r="E1920" s="32"/>
    </row>
    <row r="1921" spans="2:5" x14ac:dyDescent="0.2">
      <c r="B1921" s="47"/>
      <c r="C1921" s="47"/>
      <c r="D1921" s="47"/>
      <c r="E1921" s="32"/>
    </row>
    <row r="1922" spans="2:5" x14ac:dyDescent="0.2">
      <c r="B1922" s="47"/>
      <c r="C1922" s="47"/>
      <c r="D1922" s="47"/>
      <c r="E1922" s="32"/>
    </row>
    <row r="1923" spans="2:5" x14ac:dyDescent="0.2">
      <c r="B1923" s="47"/>
      <c r="C1923" s="47"/>
      <c r="D1923" s="47"/>
      <c r="E1923" s="32"/>
    </row>
    <row r="1924" spans="2:5" x14ac:dyDescent="0.2">
      <c r="B1924" s="47"/>
      <c r="C1924" s="47"/>
      <c r="D1924" s="47"/>
      <c r="E1924" s="32"/>
    </row>
    <row r="1925" spans="2:5" x14ac:dyDescent="0.2">
      <c r="B1925" s="47"/>
      <c r="C1925" s="47"/>
      <c r="D1925" s="47"/>
      <c r="E1925" s="32"/>
    </row>
    <row r="1926" spans="2:5" x14ac:dyDescent="0.2">
      <c r="B1926" s="47"/>
      <c r="C1926" s="47"/>
      <c r="D1926" s="47"/>
      <c r="E1926" s="32"/>
    </row>
    <row r="1927" spans="2:5" x14ac:dyDescent="0.2">
      <c r="B1927" s="47"/>
      <c r="C1927" s="47"/>
      <c r="D1927" s="47"/>
      <c r="E1927" s="32"/>
    </row>
    <row r="1928" spans="2:5" x14ac:dyDescent="0.2">
      <c r="B1928" s="47"/>
      <c r="C1928" s="47"/>
      <c r="D1928" s="47"/>
      <c r="E1928" s="32"/>
    </row>
    <row r="1929" spans="2:5" x14ac:dyDescent="0.2">
      <c r="B1929" s="47"/>
      <c r="C1929" s="47"/>
      <c r="D1929" s="47"/>
      <c r="E1929" s="32"/>
    </row>
    <row r="1930" spans="2:5" x14ac:dyDescent="0.2">
      <c r="B1930" s="47"/>
      <c r="C1930" s="47"/>
      <c r="D1930" s="47"/>
      <c r="E1930" s="32"/>
    </row>
    <row r="1931" spans="2:5" x14ac:dyDescent="0.2">
      <c r="B1931" s="47"/>
      <c r="C1931" s="47"/>
      <c r="D1931" s="47"/>
      <c r="E1931" s="32"/>
    </row>
    <row r="1932" spans="2:5" x14ac:dyDescent="0.2">
      <c r="B1932" s="47"/>
      <c r="C1932" s="47"/>
      <c r="D1932" s="47"/>
      <c r="E1932" s="32"/>
    </row>
    <row r="1933" spans="2:5" x14ac:dyDescent="0.2">
      <c r="B1933" s="47"/>
      <c r="C1933" s="47"/>
      <c r="D1933" s="47"/>
      <c r="E1933" s="32"/>
    </row>
    <row r="1934" spans="2:5" x14ac:dyDescent="0.2">
      <c r="B1934" s="47"/>
      <c r="C1934" s="47"/>
      <c r="D1934" s="47"/>
      <c r="E1934" s="32"/>
    </row>
    <row r="1935" spans="2:5" x14ac:dyDescent="0.2">
      <c r="B1935" s="47"/>
      <c r="C1935" s="47"/>
      <c r="D1935" s="47"/>
      <c r="E1935" s="32"/>
    </row>
    <row r="1936" spans="2:5" x14ac:dyDescent="0.2">
      <c r="B1936" s="47"/>
      <c r="C1936" s="47"/>
      <c r="D1936" s="47"/>
      <c r="E1936" s="32"/>
    </row>
    <row r="1937" spans="2:5" x14ac:dyDescent="0.2">
      <c r="B1937" s="47"/>
      <c r="C1937" s="47"/>
      <c r="D1937" s="47"/>
      <c r="E1937" s="32"/>
    </row>
    <row r="1938" spans="2:5" x14ac:dyDescent="0.2">
      <c r="B1938" s="47"/>
      <c r="C1938" s="47"/>
      <c r="D1938" s="47"/>
      <c r="E1938" s="32"/>
    </row>
    <row r="1939" spans="2:5" x14ac:dyDescent="0.2">
      <c r="B1939" s="47"/>
      <c r="C1939" s="47"/>
      <c r="D1939" s="47"/>
      <c r="E1939" s="32"/>
    </row>
    <row r="1940" spans="2:5" x14ac:dyDescent="0.2">
      <c r="B1940" s="47"/>
      <c r="C1940" s="47"/>
      <c r="D1940" s="47"/>
      <c r="E1940" s="32"/>
    </row>
    <row r="1941" spans="2:5" x14ac:dyDescent="0.2">
      <c r="B1941" s="47"/>
      <c r="C1941" s="47"/>
      <c r="D1941" s="47"/>
      <c r="E1941" s="32"/>
    </row>
    <row r="1942" spans="2:5" x14ac:dyDescent="0.2">
      <c r="B1942" s="47"/>
      <c r="C1942" s="47"/>
      <c r="D1942" s="47"/>
      <c r="E1942" s="32"/>
    </row>
    <row r="1943" spans="2:5" x14ac:dyDescent="0.2">
      <c r="B1943" s="47"/>
      <c r="C1943" s="47"/>
      <c r="D1943" s="47"/>
      <c r="E1943" s="32"/>
    </row>
    <row r="1944" spans="2:5" x14ac:dyDescent="0.2">
      <c r="B1944" s="47"/>
      <c r="C1944" s="47"/>
      <c r="D1944" s="47"/>
      <c r="E1944" s="32"/>
    </row>
    <row r="1945" spans="2:5" x14ac:dyDescent="0.2">
      <c r="B1945" s="47"/>
      <c r="C1945" s="47"/>
      <c r="D1945" s="47"/>
      <c r="E1945" s="32"/>
    </row>
    <row r="1946" spans="2:5" x14ac:dyDescent="0.2">
      <c r="B1946" s="47"/>
      <c r="C1946" s="47"/>
      <c r="D1946" s="47"/>
      <c r="E1946" s="32"/>
    </row>
    <row r="1947" spans="2:5" x14ac:dyDescent="0.2">
      <c r="B1947" s="47"/>
      <c r="C1947" s="47"/>
      <c r="D1947" s="47"/>
      <c r="E1947" s="32"/>
    </row>
    <row r="1948" spans="2:5" x14ac:dyDescent="0.2">
      <c r="B1948" s="47"/>
      <c r="C1948" s="47"/>
      <c r="D1948" s="47"/>
      <c r="E1948" s="32"/>
    </row>
    <row r="1949" spans="2:5" x14ac:dyDescent="0.2">
      <c r="B1949" s="47"/>
      <c r="C1949" s="47"/>
      <c r="D1949" s="47"/>
      <c r="E1949" s="32"/>
    </row>
    <row r="1950" spans="2:5" x14ac:dyDescent="0.2">
      <c r="B1950" s="47"/>
      <c r="C1950" s="47"/>
      <c r="D1950" s="47"/>
      <c r="E1950" s="32"/>
    </row>
    <row r="1951" spans="2:5" x14ac:dyDescent="0.2">
      <c r="B1951" s="47"/>
      <c r="C1951" s="47"/>
      <c r="D1951" s="47"/>
      <c r="E1951" s="32"/>
    </row>
    <row r="1952" spans="2:5" x14ac:dyDescent="0.2">
      <c r="B1952" s="47"/>
      <c r="C1952" s="47"/>
      <c r="D1952" s="47"/>
      <c r="E1952" s="32"/>
    </row>
    <row r="1953" spans="2:5" x14ac:dyDescent="0.2">
      <c r="B1953" s="47"/>
      <c r="C1953" s="47"/>
      <c r="D1953" s="47"/>
      <c r="E1953" s="32"/>
    </row>
    <row r="1954" spans="2:5" x14ac:dyDescent="0.2">
      <c r="B1954" s="47"/>
      <c r="C1954" s="47"/>
      <c r="D1954" s="47"/>
      <c r="E1954" s="32"/>
    </row>
    <row r="1955" spans="2:5" x14ac:dyDescent="0.2">
      <c r="B1955" s="47"/>
      <c r="C1955" s="47"/>
      <c r="D1955" s="47"/>
      <c r="E1955" s="32"/>
    </row>
    <row r="1956" spans="2:5" x14ac:dyDescent="0.2">
      <c r="B1956" s="47"/>
      <c r="C1956" s="47"/>
      <c r="D1956" s="47"/>
      <c r="E1956" s="32"/>
    </row>
    <row r="1957" spans="2:5" x14ac:dyDescent="0.2">
      <c r="B1957" s="47"/>
      <c r="C1957" s="47"/>
      <c r="D1957" s="47"/>
      <c r="E1957" s="32"/>
    </row>
    <row r="1958" spans="2:5" x14ac:dyDescent="0.2">
      <c r="B1958" s="47"/>
      <c r="C1958" s="47"/>
      <c r="D1958" s="47"/>
      <c r="E1958" s="32"/>
    </row>
    <row r="1959" spans="2:5" x14ac:dyDescent="0.2">
      <c r="B1959" s="47"/>
      <c r="C1959" s="47"/>
      <c r="D1959" s="47"/>
      <c r="E1959" s="32"/>
    </row>
    <row r="1960" spans="2:5" x14ac:dyDescent="0.2">
      <c r="B1960" s="47"/>
      <c r="C1960" s="47"/>
      <c r="D1960" s="47"/>
      <c r="E1960" s="32"/>
    </row>
    <row r="1961" spans="2:5" x14ac:dyDescent="0.2">
      <c r="B1961" s="47"/>
      <c r="C1961" s="47"/>
      <c r="D1961" s="47"/>
      <c r="E1961" s="32"/>
    </row>
    <row r="1962" spans="2:5" x14ac:dyDescent="0.2">
      <c r="B1962" s="47"/>
      <c r="C1962" s="47"/>
      <c r="D1962" s="47"/>
      <c r="E1962" s="32"/>
    </row>
    <row r="1963" spans="2:5" x14ac:dyDescent="0.2">
      <c r="B1963" s="47"/>
      <c r="C1963" s="47"/>
      <c r="D1963" s="47"/>
      <c r="E1963" s="32"/>
    </row>
    <row r="1964" spans="2:5" x14ac:dyDescent="0.2">
      <c r="B1964" s="47"/>
      <c r="C1964" s="47"/>
      <c r="D1964" s="47"/>
      <c r="E1964" s="32"/>
    </row>
    <row r="1965" spans="2:5" x14ac:dyDescent="0.2">
      <c r="B1965" s="47"/>
      <c r="C1965" s="47"/>
      <c r="D1965" s="47"/>
      <c r="E1965" s="32"/>
    </row>
    <row r="1966" spans="2:5" x14ac:dyDescent="0.2">
      <c r="B1966" s="47"/>
      <c r="C1966" s="47"/>
      <c r="D1966" s="47"/>
      <c r="E1966" s="32"/>
    </row>
    <row r="1967" spans="2:5" x14ac:dyDescent="0.2">
      <c r="B1967" s="47"/>
      <c r="C1967" s="47"/>
      <c r="D1967" s="47"/>
      <c r="E1967" s="32"/>
    </row>
    <row r="1968" spans="2:5" x14ac:dyDescent="0.2">
      <c r="B1968" s="47"/>
      <c r="C1968" s="47"/>
      <c r="D1968" s="47"/>
      <c r="E1968" s="32"/>
    </row>
    <row r="1969" spans="2:5" x14ac:dyDescent="0.2">
      <c r="B1969" s="47"/>
      <c r="C1969" s="47"/>
      <c r="D1969" s="47"/>
      <c r="E1969" s="32"/>
    </row>
    <row r="1970" spans="2:5" x14ac:dyDescent="0.2">
      <c r="B1970" s="47"/>
      <c r="C1970" s="47"/>
      <c r="D1970" s="47"/>
      <c r="E1970" s="32"/>
    </row>
    <row r="1971" spans="2:5" x14ac:dyDescent="0.2">
      <c r="B1971" s="47"/>
      <c r="C1971" s="47"/>
      <c r="D1971" s="47"/>
      <c r="E1971" s="32"/>
    </row>
    <row r="1972" spans="2:5" x14ac:dyDescent="0.2">
      <c r="B1972" s="47"/>
      <c r="C1972" s="47"/>
      <c r="D1972" s="47"/>
      <c r="E1972" s="32"/>
    </row>
    <row r="1973" spans="2:5" x14ac:dyDescent="0.2">
      <c r="B1973" s="47"/>
      <c r="C1973" s="47"/>
      <c r="D1973" s="47"/>
      <c r="E1973" s="32"/>
    </row>
    <row r="1974" spans="2:5" x14ac:dyDescent="0.2">
      <c r="B1974" s="47"/>
      <c r="C1974" s="47"/>
      <c r="D1974" s="47"/>
      <c r="E1974" s="32"/>
    </row>
    <row r="1975" spans="2:5" x14ac:dyDescent="0.2">
      <c r="B1975" s="47"/>
      <c r="C1975" s="47"/>
      <c r="D1975" s="47"/>
      <c r="E1975" s="32"/>
    </row>
    <row r="1976" spans="2:5" x14ac:dyDescent="0.2">
      <c r="B1976" s="47"/>
      <c r="C1976" s="47"/>
      <c r="D1976" s="47"/>
      <c r="E1976" s="32"/>
    </row>
    <row r="1977" spans="2:5" x14ac:dyDescent="0.2">
      <c r="B1977" s="47"/>
      <c r="C1977" s="47"/>
      <c r="D1977" s="47"/>
      <c r="E1977" s="32"/>
    </row>
    <row r="1978" spans="2:5" x14ac:dyDescent="0.2">
      <c r="B1978" s="47"/>
      <c r="C1978" s="47"/>
      <c r="D1978" s="47"/>
      <c r="E1978" s="32"/>
    </row>
    <row r="1979" spans="2:5" x14ac:dyDescent="0.2">
      <c r="B1979" s="47"/>
      <c r="C1979" s="47"/>
      <c r="D1979" s="47"/>
      <c r="E1979" s="32"/>
    </row>
    <row r="1980" spans="2:5" x14ac:dyDescent="0.2">
      <c r="B1980" s="47"/>
      <c r="C1980" s="47"/>
      <c r="D1980" s="47"/>
      <c r="E1980" s="32"/>
    </row>
    <row r="1981" spans="2:5" x14ac:dyDescent="0.2">
      <c r="B1981" s="47"/>
      <c r="C1981" s="47"/>
      <c r="D1981" s="47"/>
      <c r="E1981" s="32"/>
    </row>
    <row r="1982" spans="2:5" x14ac:dyDescent="0.2">
      <c r="B1982" s="47"/>
      <c r="C1982" s="47"/>
      <c r="D1982" s="47"/>
      <c r="E1982" s="32"/>
    </row>
    <row r="1983" spans="2:5" x14ac:dyDescent="0.2">
      <c r="B1983" s="47"/>
      <c r="C1983" s="47"/>
      <c r="D1983" s="47"/>
      <c r="E1983" s="32"/>
    </row>
    <row r="1984" spans="2:5" x14ac:dyDescent="0.2">
      <c r="B1984" s="47"/>
      <c r="C1984" s="47"/>
      <c r="D1984" s="47"/>
      <c r="E1984" s="32"/>
    </row>
    <row r="1985" spans="2:5" x14ac:dyDescent="0.2">
      <c r="B1985" s="47"/>
      <c r="C1985" s="47"/>
      <c r="D1985" s="47"/>
      <c r="E1985" s="32"/>
    </row>
    <row r="1986" spans="2:5" x14ac:dyDescent="0.2">
      <c r="B1986" s="47"/>
      <c r="C1986" s="47"/>
      <c r="D1986" s="47"/>
      <c r="E1986" s="32"/>
    </row>
    <row r="1987" spans="2:5" x14ac:dyDescent="0.2">
      <c r="B1987" s="47"/>
      <c r="C1987" s="47"/>
      <c r="D1987" s="47"/>
      <c r="E1987" s="32"/>
    </row>
    <row r="1988" spans="2:5" x14ac:dyDescent="0.2">
      <c r="B1988" s="47"/>
      <c r="C1988" s="47"/>
      <c r="D1988" s="47"/>
      <c r="E1988" s="32"/>
    </row>
    <row r="1989" spans="2:5" x14ac:dyDescent="0.2">
      <c r="B1989" s="47"/>
      <c r="C1989" s="47"/>
      <c r="D1989" s="47"/>
      <c r="E1989" s="32"/>
    </row>
    <row r="1990" spans="2:5" x14ac:dyDescent="0.2">
      <c r="B1990" s="47"/>
      <c r="C1990" s="47"/>
      <c r="D1990" s="47"/>
      <c r="E1990" s="32"/>
    </row>
    <row r="1991" spans="2:5" x14ac:dyDescent="0.2">
      <c r="B1991" s="47"/>
      <c r="C1991" s="47"/>
      <c r="D1991" s="47"/>
      <c r="E1991" s="32"/>
    </row>
    <row r="1992" spans="2:5" x14ac:dyDescent="0.2">
      <c r="B1992" s="47"/>
      <c r="C1992" s="47"/>
      <c r="D1992" s="47"/>
      <c r="E1992" s="32"/>
    </row>
    <row r="1993" spans="2:5" x14ac:dyDescent="0.2">
      <c r="B1993" s="47"/>
      <c r="C1993" s="47"/>
      <c r="D1993" s="47"/>
      <c r="E1993" s="32"/>
    </row>
    <row r="1994" spans="2:5" x14ac:dyDescent="0.2">
      <c r="B1994" s="47"/>
      <c r="C1994" s="47"/>
      <c r="D1994" s="47"/>
      <c r="E1994" s="32"/>
    </row>
    <row r="1995" spans="2:5" x14ac:dyDescent="0.2">
      <c r="B1995" s="47"/>
      <c r="C1995" s="47"/>
      <c r="D1995" s="47"/>
      <c r="E1995" s="32"/>
    </row>
    <row r="1996" spans="2:5" x14ac:dyDescent="0.2">
      <c r="B1996" s="47"/>
      <c r="C1996" s="47"/>
      <c r="D1996" s="47"/>
      <c r="E1996" s="32"/>
    </row>
    <row r="1997" spans="2:5" x14ac:dyDescent="0.2">
      <c r="B1997" s="47"/>
      <c r="C1997" s="47"/>
      <c r="D1997" s="47"/>
      <c r="E1997" s="32"/>
    </row>
    <row r="1998" spans="2:5" x14ac:dyDescent="0.2">
      <c r="B1998" s="47"/>
      <c r="C1998" s="47"/>
      <c r="D1998" s="47"/>
      <c r="E1998" s="32"/>
    </row>
    <row r="1999" spans="2:5" x14ac:dyDescent="0.2">
      <c r="B1999" s="47"/>
      <c r="C1999" s="47"/>
      <c r="D1999" s="47"/>
      <c r="E1999" s="32"/>
    </row>
    <row r="2000" spans="2:5" x14ac:dyDescent="0.2">
      <c r="B2000" s="47"/>
      <c r="C2000" s="47"/>
      <c r="D2000" s="47"/>
      <c r="E2000" s="32"/>
    </row>
    <row r="2001" spans="2:5" x14ac:dyDescent="0.2">
      <c r="B2001" s="47"/>
      <c r="C2001" s="47"/>
      <c r="D2001" s="47"/>
      <c r="E2001" s="32"/>
    </row>
    <row r="2002" spans="2:5" x14ac:dyDescent="0.2">
      <c r="B2002" s="47"/>
      <c r="C2002" s="47"/>
      <c r="D2002" s="47"/>
      <c r="E2002" s="32"/>
    </row>
    <row r="2003" spans="2:5" x14ac:dyDescent="0.2">
      <c r="B2003" s="47"/>
      <c r="C2003" s="47"/>
      <c r="D2003" s="47"/>
      <c r="E2003" s="32"/>
    </row>
    <row r="2004" spans="2:5" x14ac:dyDescent="0.2">
      <c r="B2004" s="47"/>
      <c r="C2004" s="47"/>
      <c r="D2004" s="47"/>
      <c r="E2004" s="32"/>
    </row>
    <row r="2005" spans="2:5" x14ac:dyDescent="0.2">
      <c r="B2005" s="47"/>
      <c r="C2005" s="47"/>
      <c r="D2005" s="47"/>
      <c r="E2005" s="32"/>
    </row>
    <row r="2006" spans="2:5" x14ac:dyDescent="0.2">
      <c r="B2006" s="47"/>
      <c r="C2006" s="47"/>
      <c r="D2006" s="47"/>
      <c r="E2006" s="32"/>
    </row>
    <row r="2007" spans="2:5" x14ac:dyDescent="0.2">
      <c r="B2007" s="47"/>
      <c r="C2007" s="47"/>
      <c r="D2007" s="47"/>
      <c r="E2007" s="32"/>
    </row>
    <row r="2008" spans="2:5" x14ac:dyDescent="0.2">
      <c r="B2008" s="47"/>
      <c r="C2008" s="47"/>
      <c r="D2008" s="47"/>
      <c r="E2008" s="32"/>
    </row>
    <row r="2009" spans="2:5" x14ac:dyDescent="0.2">
      <c r="B2009" s="47"/>
      <c r="C2009" s="47"/>
      <c r="D2009" s="47"/>
      <c r="E2009" s="32"/>
    </row>
    <row r="2010" spans="2:5" x14ac:dyDescent="0.2">
      <c r="B2010" s="47"/>
      <c r="C2010" s="47"/>
      <c r="D2010" s="47"/>
      <c r="E2010" s="32"/>
    </row>
    <row r="2011" spans="2:5" x14ac:dyDescent="0.2">
      <c r="B2011" s="47"/>
      <c r="C2011" s="47"/>
      <c r="D2011" s="47"/>
      <c r="E2011" s="32"/>
    </row>
    <row r="2012" spans="2:5" x14ac:dyDescent="0.2">
      <c r="B2012" s="47"/>
      <c r="C2012" s="47"/>
      <c r="D2012" s="47"/>
      <c r="E2012" s="32"/>
    </row>
    <row r="2013" spans="2:5" x14ac:dyDescent="0.2">
      <c r="B2013" s="47"/>
      <c r="C2013" s="47"/>
      <c r="D2013" s="47"/>
      <c r="E2013" s="32"/>
    </row>
    <row r="2014" spans="2:5" x14ac:dyDescent="0.2">
      <c r="B2014" s="47"/>
      <c r="C2014" s="47"/>
      <c r="D2014" s="47"/>
      <c r="E2014" s="32"/>
    </row>
    <row r="2015" spans="2:5" x14ac:dyDescent="0.2">
      <c r="B2015" s="47"/>
      <c r="C2015" s="47"/>
      <c r="D2015" s="47"/>
      <c r="E2015" s="32"/>
    </row>
    <row r="2016" spans="2:5" x14ac:dyDescent="0.2">
      <c r="B2016" s="47"/>
      <c r="C2016" s="47"/>
      <c r="D2016" s="47"/>
      <c r="E2016" s="32"/>
    </row>
    <row r="2017" spans="2:5" x14ac:dyDescent="0.2">
      <c r="B2017" s="47"/>
      <c r="C2017" s="47"/>
      <c r="D2017" s="47"/>
      <c r="E2017" s="32"/>
    </row>
    <row r="2018" spans="2:5" x14ac:dyDescent="0.2">
      <c r="B2018" s="47"/>
      <c r="C2018" s="47"/>
      <c r="D2018" s="47"/>
      <c r="E2018" s="32"/>
    </row>
    <row r="2019" spans="2:5" x14ac:dyDescent="0.2">
      <c r="B2019" s="47"/>
      <c r="C2019" s="47"/>
      <c r="D2019" s="47"/>
      <c r="E2019" s="32"/>
    </row>
    <row r="2020" spans="2:5" x14ac:dyDescent="0.2">
      <c r="B2020" s="47"/>
      <c r="C2020" s="47"/>
      <c r="D2020" s="47"/>
      <c r="E2020" s="32"/>
    </row>
    <row r="2021" spans="2:5" x14ac:dyDescent="0.2">
      <c r="B2021" s="47"/>
      <c r="C2021" s="47"/>
      <c r="D2021" s="47"/>
      <c r="E2021" s="32"/>
    </row>
    <row r="2022" spans="2:5" x14ac:dyDescent="0.2">
      <c r="B2022" s="47"/>
      <c r="C2022" s="47"/>
      <c r="D2022" s="47"/>
      <c r="E2022" s="32"/>
    </row>
    <row r="2023" spans="2:5" x14ac:dyDescent="0.2">
      <c r="B2023" s="47"/>
      <c r="C2023" s="47"/>
      <c r="D2023" s="47"/>
      <c r="E2023" s="32"/>
    </row>
    <row r="2024" spans="2:5" x14ac:dyDescent="0.2">
      <c r="B2024" s="47"/>
      <c r="C2024" s="47"/>
      <c r="D2024" s="47"/>
      <c r="E2024" s="32"/>
    </row>
    <row r="2025" spans="2:5" x14ac:dyDescent="0.2">
      <c r="B2025" s="47"/>
      <c r="C2025" s="47"/>
      <c r="D2025" s="47"/>
      <c r="E2025" s="32"/>
    </row>
    <row r="2026" spans="2:5" x14ac:dyDescent="0.2">
      <c r="B2026" s="47"/>
      <c r="C2026" s="47"/>
      <c r="D2026" s="47"/>
      <c r="E2026" s="32"/>
    </row>
    <row r="2027" spans="2:5" x14ac:dyDescent="0.2">
      <c r="B2027" s="47"/>
      <c r="C2027" s="47"/>
      <c r="D2027" s="47"/>
      <c r="E2027" s="32"/>
    </row>
    <row r="2028" spans="2:5" x14ac:dyDescent="0.2">
      <c r="B2028" s="47"/>
      <c r="C2028" s="47"/>
      <c r="D2028" s="47"/>
      <c r="E2028" s="32"/>
    </row>
    <row r="2029" spans="2:5" x14ac:dyDescent="0.2">
      <c r="B2029" s="47"/>
      <c r="C2029" s="47"/>
      <c r="D2029" s="47"/>
      <c r="E2029" s="32"/>
    </row>
    <row r="2030" spans="2:5" x14ac:dyDescent="0.2">
      <c r="B2030" s="47"/>
      <c r="C2030" s="47"/>
      <c r="D2030" s="47"/>
      <c r="E2030" s="32"/>
    </row>
    <row r="2031" spans="2:5" x14ac:dyDescent="0.2">
      <c r="B2031" s="47"/>
      <c r="C2031" s="47"/>
      <c r="D2031" s="47"/>
      <c r="E2031" s="32"/>
    </row>
    <row r="2032" spans="2:5" x14ac:dyDescent="0.2">
      <c r="B2032" s="47"/>
      <c r="C2032" s="47"/>
      <c r="D2032" s="47"/>
      <c r="E2032" s="32"/>
    </row>
    <row r="2033" spans="2:5" x14ac:dyDescent="0.2">
      <c r="B2033" s="47"/>
      <c r="C2033" s="47"/>
      <c r="D2033" s="47"/>
      <c r="E2033" s="32"/>
    </row>
    <row r="2034" spans="2:5" x14ac:dyDescent="0.2">
      <c r="B2034" s="47"/>
      <c r="C2034" s="47"/>
      <c r="D2034" s="47"/>
      <c r="E2034" s="32"/>
    </row>
    <row r="2035" spans="2:5" x14ac:dyDescent="0.2">
      <c r="B2035" s="47"/>
      <c r="C2035" s="47"/>
      <c r="D2035" s="47"/>
      <c r="E2035" s="32"/>
    </row>
    <row r="2036" spans="2:5" x14ac:dyDescent="0.2">
      <c r="B2036" s="47"/>
      <c r="C2036" s="47"/>
      <c r="D2036" s="47"/>
      <c r="E2036" s="32"/>
    </row>
    <row r="2037" spans="2:5" x14ac:dyDescent="0.2">
      <c r="B2037" s="47"/>
      <c r="C2037" s="47"/>
      <c r="D2037" s="47"/>
      <c r="E2037" s="32"/>
    </row>
    <row r="2038" spans="2:5" x14ac:dyDescent="0.2">
      <c r="B2038" s="47"/>
      <c r="C2038" s="47"/>
      <c r="D2038" s="47"/>
      <c r="E2038" s="32"/>
    </row>
    <row r="2039" spans="2:5" x14ac:dyDescent="0.2">
      <c r="B2039" s="47"/>
      <c r="C2039" s="47"/>
      <c r="D2039" s="47"/>
      <c r="E2039" s="32"/>
    </row>
    <row r="2040" spans="2:5" x14ac:dyDescent="0.2">
      <c r="B2040" s="47"/>
      <c r="C2040" s="47"/>
      <c r="D2040" s="47"/>
      <c r="E2040" s="32"/>
    </row>
    <row r="2041" spans="2:5" x14ac:dyDescent="0.2">
      <c r="B2041" s="47"/>
      <c r="C2041" s="47"/>
      <c r="D2041" s="47"/>
      <c r="E2041" s="32"/>
    </row>
    <row r="2042" spans="2:5" x14ac:dyDescent="0.2">
      <c r="B2042" s="47"/>
      <c r="C2042" s="47"/>
      <c r="D2042" s="47"/>
      <c r="E2042" s="32"/>
    </row>
    <row r="2043" spans="2:5" x14ac:dyDescent="0.2">
      <c r="B2043" s="47"/>
      <c r="C2043" s="47"/>
      <c r="D2043" s="47"/>
      <c r="E2043" s="32"/>
    </row>
    <row r="2044" spans="2:5" x14ac:dyDescent="0.2">
      <c r="B2044" s="47"/>
      <c r="C2044" s="47"/>
      <c r="D2044" s="47"/>
      <c r="E2044" s="32"/>
    </row>
    <row r="2045" spans="2:5" x14ac:dyDescent="0.2">
      <c r="B2045" s="47"/>
      <c r="C2045" s="47"/>
      <c r="D2045" s="47"/>
      <c r="E2045" s="32"/>
    </row>
    <row r="2046" spans="2:5" x14ac:dyDescent="0.2">
      <c r="B2046" s="47"/>
      <c r="C2046" s="47"/>
      <c r="D2046" s="47"/>
      <c r="E2046" s="32"/>
    </row>
    <row r="2047" spans="2:5" x14ac:dyDescent="0.2">
      <c r="B2047" s="47"/>
      <c r="C2047" s="47"/>
      <c r="D2047" s="47"/>
      <c r="E2047" s="32"/>
    </row>
    <row r="2048" spans="2:5" x14ac:dyDescent="0.2">
      <c r="B2048" s="47"/>
      <c r="C2048" s="47"/>
      <c r="D2048" s="47"/>
      <c r="E2048" s="32"/>
    </row>
    <row r="2049" spans="2:5" x14ac:dyDescent="0.2">
      <c r="B2049" s="47"/>
      <c r="C2049" s="47"/>
      <c r="D2049" s="47"/>
      <c r="E2049" s="32"/>
    </row>
    <row r="2050" spans="2:5" x14ac:dyDescent="0.2">
      <c r="B2050" s="47"/>
      <c r="C2050" s="47"/>
      <c r="D2050" s="47"/>
      <c r="E2050" s="32"/>
    </row>
    <row r="2051" spans="2:5" x14ac:dyDescent="0.2">
      <c r="B2051" s="47"/>
      <c r="C2051" s="47"/>
      <c r="D2051" s="47"/>
      <c r="E2051" s="32"/>
    </row>
    <row r="2052" spans="2:5" x14ac:dyDescent="0.2">
      <c r="B2052" s="47"/>
      <c r="C2052" s="47"/>
      <c r="D2052" s="47"/>
      <c r="E2052" s="32"/>
    </row>
    <row r="2053" spans="2:5" x14ac:dyDescent="0.2">
      <c r="B2053" s="47"/>
      <c r="C2053" s="47"/>
      <c r="D2053" s="47"/>
      <c r="E2053" s="32"/>
    </row>
    <row r="2054" spans="2:5" x14ac:dyDescent="0.2">
      <c r="B2054" s="47"/>
      <c r="C2054" s="47"/>
      <c r="D2054" s="47"/>
      <c r="E2054" s="32"/>
    </row>
    <row r="2055" spans="2:5" x14ac:dyDescent="0.2">
      <c r="B2055" s="47"/>
      <c r="C2055" s="47"/>
      <c r="D2055" s="47"/>
      <c r="E2055" s="32"/>
    </row>
    <row r="2056" spans="2:5" x14ac:dyDescent="0.2">
      <c r="B2056" s="47"/>
      <c r="C2056" s="47"/>
      <c r="D2056" s="47"/>
      <c r="E2056" s="32"/>
    </row>
    <row r="2057" spans="2:5" x14ac:dyDescent="0.2">
      <c r="B2057" s="47"/>
      <c r="C2057" s="47"/>
      <c r="D2057" s="47"/>
      <c r="E2057" s="32"/>
    </row>
    <row r="2058" spans="2:5" x14ac:dyDescent="0.2">
      <c r="B2058" s="47"/>
      <c r="C2058" s="47"/>
      <c r="D2058" s="47"/>
      <c r="E2058" s="32"/>
    </row>
    <row r="2059" spans="2:5" x14ac:dyDescent="0.2">
      <c r="B2059" s="47"/>
      <c r="C2059" s="47"/>
      <c r="D2059" s="47"/>
      <c r="E2059" s="32"/>
    </row>
    <row r="2060" spans="2:5" x14ac:dyDescent="0.2">
      <c r="B2060" s="47"/>
      <c r="C2060" s="47"/>
      <c r="D2060" s="47"/>
      <c r="E2060" s="32"/>
    </row>
    <row r="2061" spans="2:5" x14ac:dyDescent="0.2">
      <c r="B2061" s="47"/>
      <c r="C2061" s="47"/>
      <c r="D2061" s="47"/>
      <c r="E2061" s="32"/>
    </row>
    <row r="2062" spans="2:5" x14ac:dyDescent="0.2">
      <c r="B2062" s="47"/>
      <c r="C2062" s="47"/>
      <c r="D2062" s="47"/>
      <c r="E2062" s="32"/>
    </row>
    <row r="2063" spans="2:5" x14ac:dyDescent="0.2">
      <c r="B2063" s="47"/>
      <c r="C2063" s="47"/>
      <c r="D2063" s="47"/>
      <c r="E2063" s="32"/>
    </row>
    <row r="2064" spans="2:5" x14ac:dyDescent="0.2">
      <c r="B2064" s="47"/>
      <c r="C2064" s="47"/>
      <c r="D2064" s="47"/>
      <c r="E2064" s="32"/>
    </row>
    <row r="2065" spans="2:5" x14ac:dyDescent="0.2">
      <c r="B2065" s="47"/>
      <c r="C2065" s="47"/>
      <c r="D2065" s="47"/>
      <c r="E2065" s="32"/>
    </row>
    <row r="2066" spans="2:5" x14ac:dyDescent="0.2">
      <c r="B2066" s="47"/>
      <c r="C2066" s="47"/>
      <c r="D2066" s="47"/>
      <c r="E2066" s="32"/>
    </row>
    <row r="2067" spans="2:5" x14ac:dyDescent="0.2">
      <c r="B2067" s="47"/>
      <c r="C2067" s="47"/>
      <c r="D2067" s="47"/>
      <c r="E2067" s="32"/>
    </row>
    <row r="2068" spans="2:5" x14ac:dyDescent="0.2">
      <c r="B2068" s="47"/>
      <c r="C2068" s="47"/>
      <c r="D2068" s="47"/>
      <c r="E2068" s="32"/>
    </row>
    <row r="2069" spans="2:5" x14ac:dyDescent="0.2">
      <c r="B2069" s="47"/>
      <c r="C2069" s="47"/>
      <c r="D2069" s="47"/>
      <c r="E2069" s="32"/>
    </row>
    <row r="2070" spans="2:5" x14ac:dyDescent="0.2">
      <c r="B2070" s="47"/>
      <c r="C2070" s="47"/>
      <c r="D2070" s="47"/>
      <c r="E2070" s="32"/>
    </row>
    <row r="2071" spans="2:5" x14ac:dyDescent="0.2">
      <c r="B2071" s="47"/>
      <c r="C2071" s="47"/>
      <c r="D2071" s="47"/>
      <c r="E2071" s="32"/>
    </row>
    <row r="2072" spans="2:5" x14ac:dyDescent="0.2">
      <c r="B2072" s="47"/>
      <c r="C2072" s="47"/>
      <c r="D2072" s="47"/>
      <c r="E2072" s="32"/>
    </row>
    <row r="2073" spans="2:5" x14ac:dyDescent="0.2">
      <c r="B2073" s="47"/>
      <c r="C2073" s="47"/>
      <c r="D2073" s="47"/>
      <c r="E2073" s="32"/>
    </row>
    <row r="2074" spans="2:5" x14ac:dyDescent="0.2">
      <c r="B2074" s="47"/>
      <c r="C2074" s="47"/>
      <c r="D2074" s="47"/>
      <c r="E2074" s="32"/>
    </row>
    <row r="2075" spans="2:5" x14ac:dyDescent="0.2">
      <c r="B2075" s="47"/>
      <c r="C2075" s="47"/>
      <c r="D2075" s="47"/>
      <c r="E2075" s="32"/>
    </row>
    <row r="2076" spans="2:5" x14ac:dyDescent="0.2">
      <c r="B2076" s="47"/>
      <c r="C2076" s="47"/>
      <c r="D2076" s="47"/>
      <c r="E2076" s="32"/>
    </row>
    <row r="2077" spans="2:5" x14ac:dyDescent="0.2">
      <c r="B2077" s="47"/>
      <c r="C2077" s="47"/>
      <c r="D2077" s="47"/>
      <c r="E2077" s="32"/>
    </row>
    <row r="2078" spans="2:5" x14ac:dyDescent="0.2">
      <c r="B2078" s="47"/>
      <c r="C2078" s="47"/>
      <c r="D2078" s="47"/>
      <c r="E2078" s="32"/>
    </row>
    <row r="2079" spans="2:5" x14ac:dyDescent="0.2">
      <c r="B2079" s="47"/>
      <c r="C2079" s="47"/>
      <c r="D2079" s="47"/>
      <c r="E2079" s="32"/>
    </row>
    <row r="2080" spans="2:5" x14ac:dyDescent="0.2">
      <c r="B2080" s="47"/>
      <c r="C2080" s="47"/>
      <c r="D2080" s="47"/>
      <c r="E2080" s="32"/>
    </row>
    <row r="2081" spans="2:5" x14ac:dyDescent="0.2">
      <c r="B2081" s="47"/>
      <c r="C2081" s="47"/>
      <c r="D2081" s="47"/>
      <c r="E2081" s="32"/>
    </row>
    <row r="2082" spans="2:5" x14ac:dyDescent="0.2">
      <c r="B2082" s="47"/>
      <c r="C2082" s="47"/>
      <c r="D2082" s="47"/>
      <c r="E2082" s="32"/>
    </row>
    <row r="2083" spans="2:5" x14ac:dyDescent="0.2">
      <c r="B2083" s="47"/>
      <c r="C2083" s="47"/>
      <c r="D2083" s="47"/>
      <c r="E2083" s="32"/>
    </row>
    <row r="2084" spans="2:5" x14ac:dyDescent="0.2">
      <c r="B2084" s="47"/>
      <c r="C2084" s="47"/>
      <c r="D2084" s="47"/>
      <c r="E2084" s="32"/>
    </row>
    <row r="2085" spans="2:5" x14ac:dyDescent="0.2">
      <c r="B2085" s="47"/>
      <c r="C2085" s="47"/>
      <c r="D2085" s="47"/>
      <c r="E2085" s="32"/>
    </row>
    <row r="2086" spans="2:5" x14ac:dyDescent="0.2">
      <c r="B2086" s="47"/>
      <c r="C2086" s="47"/>
      <c r="D2086" s="47"/>
      <c r="E2086" s="32"/>
    </row>
    <row r="2087" spans="2:5" x14ac:dyDescent="0.2">
      <c r="B2087" s="47"/>
      <c r="C2087" s="47"/>
      <c r="D2087" s="47"/>
      <c r="E2087" s="32"/>
    </row>
    <row r="2088" spans="2:5" x14ac:dyDescent="0.2">
      <c r="B2088" s="47"/>
      <c r="C2088" s="47"/>
      <c r="D2088" s="47"/>
      <c r="E2088" s="32"/>
    </row>
    <row r="2089" spans="2:5" x14ac:dyDescent="0.2">
      <c r="B2089" s="47"/>
      <c r="C2089" s="47"/>
      <c r="D2089" s="47"/>
      <c r="E2089" s="32"/>
    </row>
    <row r="2090" spans="2:5" x14ac:dyDescent="0.2">
      <c r="B2090" s="47"/>
      <c r="C2090" s="47"/>
      <c r="D2090" s="47"/>
      <c r="E2090" s="32"/>
    </row>
    <row r="2091" spans="2:5" x14ac:dyDescent="0.2">
      <c r="B2091" s="47"/>
      <c r="C2091" s="47"/>
      <c r="D2091" s="47"/>
      <c r="E2091" s="32"/>
    </row>
    <row r="2092" spans="2:5" x14ac:dyDescent="0.2">
      <c r="B2092" s="47"/>
      <c r="C2092" s="47"/>
      <c r="D2092" s="47"/>
      <c r="E2092" s="32"/>
    </row>
    <row r="2093" spans="2:5" x14ac:dyDescent="0.2">
      <c r="B2093" s="47"/>
      <c r="C2093" s="47"/>
      <c r="D2093" s="47"/>
      <c r="E2093" s="32"/>
    </row>
    <row r="2094" spans="2:5" x14ac:dyDescent="0.2">
      <c r="B2094" s="47"/>
      <c r="C2094" s="47"/>
      <c r="D2094" s="47"/>
      <c r="E2094" s="32"/>
    </row>
    <row r="2095" spans="2:5" x14ac:dyDescent="0.2">
      <c r="B2095" s="47"/>
      <c r="C2095" s="47"/>
      <c r="D2095" s="47"/>
      <c r="E2095" s="32"/>
    </row>
    <row r="2096" spans="2:5" x14ac:dyDescent="0.2">
      <c r="B2096" s="47"/>
      <c r="C2096" s="47"/>
      <c r="D2096" s="47"/>
      <c r="E2096" s="32"/>
    </row>
    <row r="2097" spans="2:5" x14ac:dyDescent="0.2">
      <c r="B2097" s="47"/>
      <c r="C2097" s="47"/>
      <c r="D2097" s="47"/>
      <c r="E2097" s="32"/>
    </row>
    <row r="2098" spans="2:5" x14ac:dyDescent="0.2">
      <c r="B2098" s="47"/>
      <c r="C2098" s="47"/>
      <c r="D2098" s="47"/>
      <c r="E2098" s="32"/>
    </row>
    <row r="2099" spans="2:5" x14ac:dyDescent="0.2">
      <c r="B2099" s="47"/>
      <c r="C2099" s="47"/>
      <c r="D2099" s="47"/>
      <c r="E2099" s="32"/>
    </row>
    <row r="2100" spans="2:5" x14ac:dyDescent="0.2">
      <c r="B2100" s="47"/>
      <c r="C2100" s="47"/>
      <c r="D2100" s="47"/>
      <c r="E2100" s="32"/>
    </row>
    <row r="2101" spans="2:5" x14ac:dyDescent="0.2">
      <c r="B2101" s="47"/>
      <c r="C2101" s="47"/>
      <c r="D2101" s="47"/>
      <c r="E2101" s="32"/>
    </row>
    <row r="2102" spans="2:5" x14ac:dyDescent="0.2">
      <c r="B2102" s="47"/>
      <c r="C2102" s="47"/>
      <c r="D2102" s="47"/>
      <c r="E2102" s="32"/>
    </row>
    <row r="2103" spans="2:5" x14ac:dyDescent="0.2">
      <c r="B2103" s="47"/>
      <c r="C2103" s="47"/>
      <c r="D2103" s="47"/>
      <c r="E2103" s="32"/>
    </row>
    <row r="2104" spans="2:5" x14ac:dyDescent="0.2">
      <c r="B2104" s="47"/>
      <c r="C2104" s="47"/>
      <c r="D2104" s="47"/>
      <c r="E2104" s="32"/>
    </row>
    <row r="2105" spans="2:5" x14ac:dyDescent="0.2">
      <c r="B2105" s="47"/>
      <c r="C2105" s="47"/>
      <c r="D2105" s="47"/>
      <c r="E2105" s="32"/>
    </row>
    <row r="2106" spans="2:5" x14ac:dyDescent="0.2">
      <c r="B2106" s="47"/>
      <c r="C2106" s="47"/>
      <c r="D2106" s="47"/>
      <c r="E2106" s="32"/>
    </row>
    <row r="2107" spans="2:5" x14ac:dyDescent="0.2">
      <c r="B2107" s="47"/>
      <c r="C2107" s="47"/>
      <c r="D2107" s="47"/>
      <c r="E2107" s="32"/>
    </row>
    <row r="2108" spans="2:5" x14ac:dyDescent="0.2">
      <c r="B2108" s="47"/>
      <c r="C2108" s="47"/>
      <c r="D2108" s="47"/>
      <c r="E2108" s="32"/>
    </row>
    <row r="2109" spans="2:5" x14ac:dyDescent="0.2">
      <c r="B2109" s="47"/>
      <c r="C2109" s="47"/>
      <c r="D2109" s="47"/>
      <c r="E2109" s="32"/>
    </row>
    <row r="2110" spans="2:5" x14ac:dyDescent="0.2">
      <c r="B2110" s="47"/>
      <c r="C2110" s="47"/>
      <c r="D2110" s="47"/>
      <c r="E2110" s="32"/>
    </row>
    <row r="2111" spans="2:5" x14ac:dyDescent="0.2">
      <c r="B2111" s="47"/>
      <c r="C2111" s="47"/>
      <c r="D2111" s="47"/>
      <c r="E2111" s="32"/>
    </row>
    <row r="2112" spans="2:5" x14ac:dyDescent="0.2">
      <c r="B2112" s="47"/>
      <c r="C2112" s="47"/>
      <c r="D2112" s="47"/>
      <c r="E2112" s="32"/>
    </row>
    <row r="2113" spans="2:5" x14ac:dyDescent="0.2">
      <c r="B2113" s="47"/>
      <c r="C2113" s="47"/>
      <c r="D2113" s="47"/>
      <c r="E2113" s="32"/>
    </row>
    <row r="2114" spans="2:5" x14ac:dyDescent="0.2">
      <c r="B2114" s="47"/>
      <c r="C2114" s="47"/>
      <c r="D2114" s="47"/>
      <c r="E2114" s="32"/>
    </row>
    <row r="2115" spans="2:5" x14ac:dyDescent="0.2">
      <c r="B2115" s="47"/>
      <c r="C2115" s="47"/>
      <c r="D2115" s="47"/>
      <c r="E2115" s="32"/>
    </row>
    <row r="2116" spans="2:5" x14ac:dyDescent="0.2">
      <c r="B2116" s="47"/>
      <c r="C2116" s="47"/>
      <c r="D2116" s="47"/>
      <c r="E2116" s="32"/>
    </row>
    <row r="2117" spans="2:5" x14ac:dyDescent="0.2">
      <c r="B2117" s="47"/>
      <c r="C2117" s="47"/>
      <c r="D2117" s="47"/>
      <c r="E2117" s="32"/>
    </row>
    <row r="2118" spans="2:5" x14ac:dyDescent="0.2">
      <c r="B2118" s="47"/>
      <c r="C2118" s="47"/>
      <c r="D2118" s="47"/>
      <c r="E2118" s="32"/>
    </row>
    <row r="2119" spans="2:5" x14ac:dyDescent="0.2">
      <c r="B2119" s="47"/>
      <c r="C2119" s="47"/>
      <c r="D2119" s="47"/>
      <c r="E2119" s="32"/>
    </row>
    <row r="2120" spans="2:5" x14ac:dyDescent="0.2">
      <c r="B2120" s="47"/>
      <c r="C2120" s="47"/>
      <c r="D2120" s="47"/>
      <c r="E2120" s="32"/>
    </row>
    <row r="2121" spans="2:5" x14ac:dyDescent="0.2">
      <c r="B2121" s="47"/>
      <c r="C2121" s="47"/>
      <c r="D2121" s="47"/>
      <c r="E2121" s="32"/>
    </row>
    <row r="2122" spans="2:5" x14ac:dyDescent="0.2">
      <c r="B2122" s="47"/>
      <c r="C2122" s="47"/>
      <c r="D2122" s="47"/>
      <c r="E2122" s="32"/>
    </row>
    <row r="2123" spans="2:5" x14ac:dyDescent="0.2">
      <c r="B2123" s="47"/>
      <c r="C2123" s="47"/>
      <c r="D2123" s="47"/>
      <c r="E2123" s="32"/>
    </row>
    <row r="2124" spans="2:5" x14ac:dyDescent="0.2">
      <c r="B2124" s="47"/>
      <c r="C2124" s="47"/>
      <c r="D2124" s="47"/>
      <c r="E2124" s="32"/>
    </row>
    <row r="2125" spans="2:5" x14ac:dyDescent="0.2">
      <c r="B2125" s="47"/>
      <c r="C2125" s="47"/>
      <c r="D2125" s="47"/>
      <c r="E2125" s="32"/>
    </row>
    <row r="2126" spans="2:5" x14ac:dyDescent="0.2">
      <c r="B2126" s="47"/>
      <c r="C2126" s="47"/>
      <c r="D2126" s="47"/>
      <c r="E2126" s="32"/>
    </row>
    <row r="2127" spans="2:5" x14ac:dyDescent="0.2">
      <c r="B2127" s="47"/>
      <c r="C2127" s="47"/>
      <c r="D2127" s="47"/>
      <c r="E2127" s="32"/>
    </row>
    <row r="2128" spans="2:5" x14ac:dyDescent="0.2">
      <c r="B2128" s="47"/>
      <c r="C2128" s="47"/>
      <c r="D2128" s="47"/>
      <c r="E2128" s="32"/>
    </row>
    <row r="2129" spans="2:5" x14ac:dyDescent="0.2">
      <c r="B2129" s="47"/>
      <c r="C2129" s="47"/>
      <c r="D2129" s="47"/>
      <c r="E2129" s="32"/>
    </row>
    <row r="2130" spans="2:5" x14ac:dyDescent="0.2">
      <c r="B2130" s="47"/>
      <c r="C2130" s="47"/>
      <c r="D2130" s="47"/>
      <c r="E2130" s="32"/>
    </row>
    <row r="2131" spans="2:5" x14ac:dyDescent="0.2">
      <c r="B2131" s="47"/>
      <c r="C2131" s="47"/>
      <c r="D2131" s="47"/>
      <c r="E2131" s="32"/>
    </row>
    <row r="2132" spans="2:5" x14ac:dyDescent="0.2">
      <c r="B2132" s="47"/>
      <c r="C2132" s="47"/>
      <c r="D2132" s="47"/>
      <c r="E2132" s="32"/>
    </row>
    <row r="2133" spans="2:5" x14ac:dyDescent="0.2">
      <c r="B2133" s="47"/>
      <c r="C2133" s="47"/>
      <c r="D2133" s="47"/>
      <c r="E2133" s="32"/>
    </row>
    <row r="2134" spans="2:5" x14ac:dyDescent="0.2">
      <c r="B2134" s="47"/>
      <c r="C2134" s="47"/>
      <c r="D2134" s="47"/>
      <c r="E2134" s="32"/>
    </row>
    <row r="2135" spans="2:5" x14ac:dyDescent="0.2">
      <c r="B2135" s="47"/>
      <c r="C2135" s="47"/>
      <c r="D2135" s="47"/>
      <c r="E2135" s="32"/>
    </row>
    <row r="2136" spans="2:5" x14ac:dyDescent="0.2">
      <c r="B2136" s="47"/>
      <c r="C2136" s="47"/>
      <c r="D2136" s="47"/>
      <c r="E2136" s="32"/>
    </row>
    <row r="2137" spans="2:5" x14ac:dyDescent="0.2">
      <c r="B2137" s="47"/>
      <c r="C2137" s="47"/>
      <c r="D2137" s="47"/>
      <c r="E2137" s="32"/>
    </row>
    <row r="2138" spans="2:5" x14ac:dyDescent="0.2">
      <c r="B2138" s="47"/>
      <c r="C2138" s="47"/>
      <c r="D2138" s="47"/>
      <c r="E2138" s="32"/>
    </row>
    <row r="2139" spans="2:5" x14ac:dyDescent="0.2">
      <c r="B2139" s="47"/>
      <c r="C2139" s="47"/>
      <c r="D2139" s="47"/>
      <c r="E2139" s="32"/>
    </row>
    <row r="2140" spans="2:5" x14ac:dyDescent="0.2">
      <c r="B2140" s="47"/>
      <c r="C2140" s="47"/>
      <c r="D2140" s="47"/>
      <c r="E2140" s="32"/>
    </row>
    <row r="2141" spans="2:5" x14ac:dyDescent="0.2">
      <c r="B2141" s="47"/>
      <c r="C2141" s="47"/>
      <c r="D2141" s="47"/>
      <c r="E2141" s="32"/>
    </row>
    <row r="2142" spans="2:5" x14ac:dyDescent="0.2">
      <c r="B2142" s="47"/>
      <c r="C2142" s="47"/>
      <c r="D2142" s="47"/>
      <c r="E2142" s="32"/>
    </row>
    <row r="2143" spans="2:5" x14ac:dyDescent="0.2">
      <c r="B2143" s="47"/>
      <c r="C2143" s="47"/>
      <c r="D2143" s="47"/>
      <c r="E2143" s="32"/>
    </row>
    <row r="2144" spans="2:5" x14ac:dyDescent="0.2">
      <c r="B2144" s="47"/>
      <c r="C2144" s="47"/>
      <c r="D2144" s="47"/>
      <c r="E2144" s="32"/>
    </row>
    <row r="2145" spans="2:5" x14ac:dyDescent="0.2">
      <c r="B2145" s="47"/>
      <c r="C2145" s="47"/>
      <c r="D2145" s="47"/>
      <c r="E2145" s="32"/>
    </row>
    <row r="2146" spans="2:5" x14ac:dyDescent="0.2">
      <c r="B2146" s="47"/>
      <c r="C2146" s="47"/>
      <c r="D2146" s="47"/>
      <c r="E2146" s="32"/>
    </row>
    <row r="2147" spans="2:5" x14ac:dyDescent="0.2">
      <c r="B2147" s="47"/>
      <c r="C2147" s="47"/>
      <c r="D2147" s="47"/>
      <c r="E2147" s="32"/>
    </row>
    <row r="2148" spans="2:5" x14ac:dyDescent="0.2">
      <c r="B2148" s="47"/>
      <c r="C2148" s="47"/>
      <c r="D2148" s="47"/>
      <c r="E2148" s="32"/>
    </row>
    <row r="2149" spans="2:5" x14ac:dyDescent="0.2">
      <c r="B2149" s="47"/>
      <c r="C2149" s="47"/>
      <c r="D2149" s="47"/>
      <c r="E2149" s="32"/>
    </row>
    <row r="2150" spans="2:5" x14ac:dyDescent="0.2">
      <c r="B2150" s="47"/>
      <c r="C2150" s="47"/>
      <c r="D2150" s="47"/>
      <c r="E2150" s="32"/>
    </row>
    <row r="2151" spans="2:5" x14ac:dyDescent="0.2">
      <c r="B2151" s="47"/>
      <c r="C2151" s="47"/>
      <c r="D2151" s="47"/>
      <c r="E2151" s="32"/>
    </row>
    <row r="2152" spans="2:5" x14ac:dyDescent="0.2">
      <c r="B2152" s="47"/>
      <c r="C2152" s="47"/>
      <c r="D2152" s="47"/>
      <c r="E2152" s="32"/>
    </row>
    <row r="2153" spans="2:5" x14ac:dyDescent="0.2">
      <c r="B2153" s="47"/>
      <c r="C2153" s="47"/>
      <c r="D2153" s="47"/>
      <c r="E2153" s="32"/>
    </row>
    <row r="2154" spans="2:5" x14ac:dyDescent="0.2">
      <c r="B2154" s="47"/>
      <c r="C2154" s="47"/>
      <c r="D2154" s="47"/>
      <c r="E2154" s="32"/>
    </row>
    <row r="2155" spans="2:5" x14ac:dyDescent="0.2">
      <c r="B2155" s="47"/>
      <c r="C2155" s="47"/>
      <c r="D2155" s="47"/>
      <c r="E2155" s="32"/>
    </row>
    <row r="2156" spans="2:5" x14ac:dyDescent="0.2">
      <c r="B2156" s="47"/>
      <c r="C2156" s="47"/>
      <c r="D2156" s="47"/>
      <c r="E2156" s="32"/>
    </row>
    <row r="2157" spans="2:5" x14ac:dyDescent="0.2">
      <c r="B2157" s="47"/>
      <c r="C2157" s="47"/>
      <c r="D2157" s="47"/>
      <c r="E2157" s="32"/>
    </row>
    <row r="2158" spans="2:5" x14ac:dyDescent="0.2">
      <c r="B2158" s="47"/>
      <c r="C2158" s="47"/>
      <c r="D2158" s="47"/>
      <c r="E2158" s="32"/>
    </row>
    <row r="2159" spans="2:5" x14ac:dyDescent="0.2">
      <c r="B2159" s="47"/>
      <c r="C2159" s="47"/>
      <c r="D2159" s="47"/>
      <c r="E2159" s="32"/>
    </row>
    <row r="2160" spans="2:5" x14ac:dyDescent="0.2">
      <c r="B2160" s="47"/>
      <c r="C2160" s="47"/>
      <c r="D2160" s="47"/>
      <c r="E2160" s="32"/>
    </row>
    <row r="2161" spans="2:5" x14ac:dyDescent="0.2">
      <c r="B2161" s="47"/>
      <c r="C2161" s="47"/>
      <c r="D2161" s="47"/>
      <c r="E2161" s="32"/>
    </row>
    <row r="2162" spans="2:5" x14ac:dyDescent="0.2">
      <c r="B2162" s="47"/>
      <c r="C2162" s="47"/>
      <c r="D2162" s="47"/>
      <c r="E2162" s="32"/>
    </row>
    <row r="2163" spans="2:5" x14ac:dyDescent="0.2">
      <c r="B2163" s="47"/>
      <c r="C2163" s="47"/>
      <c r="D2163" s="47"/>
      <c r="E2163" s="32"/>
    </row>
    <row r="2164" spans="2:5" x14ac:dyDescent="0.2">
      <c r="B2164" s="47"/>
      <c r="C2164" s="47"/>
      <c r="D2164" s="47"/>
      <c r="E2164" s="32"/>
    </row>
    <row r="2165" spans="2:5" x14ac:dyDescent="0.2">
      <c r="B2165" s="47"/>
      <c r="C2165" s="47"/>
      <c r="D2165" s="47"/>
      <c r="E2165" s="32"/>
    </row>
    <row r="2166" spans="2:5" x14ac:dyDescent="0.2">
      <c r="B2166" s="47"/>
      <c r="C2166" s="47"/>
      <c r="D2166" s="47"/>
      <c r="E2166" s="32"/>
    </row>
    <row r="2167" spans="2:5" x14ac:dyDescent="0.2">
      <c r="B2167" s="47"/>
      <c r="C2167" s="47"/>
      <c r="D2167" s="47"/>
      <c r="E2167" s="32"/>
    </row>
    <row r="2168" spans="2:5" x14ac:dyDescent="0.2">
      <c r="B2168" s="47"/>
      <c r="C2168" s="47"/>
      <c r="D2168" s="47"/>
      <c r="E2168" s="32"/>
    </row>
    <row r="2169" spans="2:5" x14ac:dyDescent="0.2">
      <c r="B2169" s="47"/>
      <c r="C2169" s="47"/>
      <c r="D2169" s="47"/>
      <c r="E2169" s="32"/>
    </row>
    <row r="2170" spans="2:5" x14ac:dyDescent="0.2">
      <c r="B2170" s="47"/>
      <c r="C2170" s="47"/>
      <c r="D2170" s="47"/>
      <c r="E2170" s="32"/>
    </row>
    <row r="2171" spans="2:5" x14ac:dyDescent="0.2">
      <c r="B2171" s="47"/>
      <c r="C2171" s="47"/>
      <c r="D2171" s="47"/>
      <c r="E2171" s="32"/>
    </row>
    <row r="2172" spans="2:5" x14ac:dyDescent="0.2">
      <c r="B2172" s="47"/>
      <c r="C2172" s="47"/>
      <c r="D2172" s="47"/>
      <c r="E2172" s="32"/>
    </row>
    <row r="2173" spans="2:5" x14ac:dyDescent="0.2">
      <c r="B2173" s="47"/>
      <c r="C2173" s="47"/>
      <c r="D2173" s="47"/>
      <c r="E2173" s="32"/>
    </row>
    <row r="2174" spans="2:5" x14ac:dyDescent="0.2">
      <c r="B2174" s="47"/>
      <c r="C2174" s="47"/>
      <c r="D2174" s="47"/>
      <c r="E2174" s="32"/>
    </row>
    <row r="2175" spans="2:5" x14ac:dyDescent="0.2">
      <c r="B2175" s="47"/>
      <c r="C2175" s="47"/>
      <c r="D2175" s="47"/>
      <c r="E2175" s="32"/>
    </row>
    <row r="2176" spans="2:5" x14ac:dyDescent="0.2">
      <c r="B2176" s="47"/>
      <c r="C2176" s="47"/>
      <c r="D2176" s="47"/>
      <c r="E2176" s="32"/>
    </row>
    <row r="2177" spans="2:5" x14ac:dyDescent="0.2">
      <c r="B2177" s="47"/>
      <c r="C2177" s="47"/>
      <c r="D2177" s="47"/>
      <c r="E2177" s="32"/>
    </row>
    <row r="2178" spans="2:5" x14ac:dyDescent="0.2">
      <c r="B2178" s="47"/>
      <c r="C2178" s="47"/>
      <c r="D2178" s="47"/>
      <c r="E2178" s="32"/>
    </row>
    <row r="2179" spans="2:5" x14ac:dyDescent="0.2">
      <c r="B2179" s="47"/>
      <c r="C2179" s="47"/>
      <c r="D2179" s="47"/>
      <c r="E2179" s="32"/>
    </row>
    <row r="2180" spans="2:5" x14ac:dyDescent="0.2">
      <c r="B2180" s="47"/>
      <c r="C2180" s="47"/>
      <c r="D2180" s="47"/>
      <c r="E2180" s="32"/>
    </row>
    <row r="2181" spans="2:5" x14ac:dyDescent="0.2">
      <c r="B2181" s="47"/>
      <c r="C2181" s="47"/>
      <c r="D2181" s="47"/>
      <c r="E2181" s="32"/>
    </row>
    <row r="2182" spans="2:5" x14ac:dyDescent="0.2">
      <c r="B2182" s="47"/>
      <c r="C2182" s="47"/>
      <c r="D2182" s="47"/>
      <c r="E2182" s="32"/>
    </row>
    <row r="2183" spans="2:5" x14ac:dyDescent="0.2">
      <c r="B2183" s="47"/>
      <c r="C2183" s="47"/>
      <c r="D2183" s="47"/>
      <c r="E2183" s="32"/>
    </row>
    <row r="2184" spans="2:5" x14ac:dyDescent="0.2">
      <c r="B2184" s="47"/>
      <c r="C2184" s="47"/>
      <c r="D2184" s="47"/>
      <c r="E2184" s="32"/>
    </row>
    <row r="2185" spans="2:5" x14ac:dyDescent="0.2">
      <c r="B2185" s="47"/>
      <c r="C2185" s="47"/>
      <c r="D2185" s="47"/>
      <c r="E2185" s="32"/>
    </row>
    <row r="2186" spans="2:5" x14ac:dyDescent="0.2">
      <c r="B2186" s="47"/>
      <c r="C2186" s="47"/>
      <c r="D2186" s="47"/>
      <c r="E2186" s="32"/>
    </row>
    <row r="2187" spans="2:5" x14ac:dyDescent="0.2">
      <c r="B2187" s="47"/>
      <c r="C2187" s="47"/>
      <c r="D2187" s="47"/>
      <c r="E2187" s="32"/>
    </row>
    <row r="2188" spans="2:5" x14ac:dyDescent="0.2">
      <c r="B2188" s="47"/>
      <c r="C2188" s="47"/>
      <c r="D2188" s="47"/>
      <c r="E2188" s="32"/>
    </row>
    <row r="2189" spans="2:5" x14ac:dyDescent="0.2">
      <c r="B2189" s="47"/>
      <c r="C2189" s="47"/>
      <c r="D2189" s="47"/>
      <c r="E2189" s="32"/>
    </row>
    <row r="2190" spans="2:5" x14ac:dyDescent="0.2">
      <c r="B2190" s="47"/>
      <c r="C2190" s="47"/>
      <c r="D2190" s="47"/>
      <c r="E2190" s="32"/>
    </row>
    <row r="2191" spans="2:5" x14ac:dyDescent="0.2">
      <c r="B2191" s="47"/>
      <c r="C2191" s="47"/>
      <c r="D2191" s="47"/>
      <c r="E2191" s="32"/>
    </row>
    <row r="2192" spans="2:5" x14ac:dyDescent="0.2">
      <c r="B2192" s="47"/>
      <c r="C2192" s="47"/>
      <c r="D2192" s="47"/>
      <c r="E2192" s="32"/>
    </row>
    <row r="2193" spans="2:5" x14ac:dyDescent="0.2">
      <c r="B2193" s="47"/>
      <c r="C2193" s="47"/>
      <c r="D2193" s="47"/>
      <c r="E2193" s="32"/>
    </row>
    <row r="2194" spans="2:5" x14ac:dyDescent="0.2">
      <c r="B2194" s="47"/>
      <c r="C2194" s="47"/>
      <c r="D2194" s="47"/>
      <c r="E2194" s="32"/>
    </row>
    <row r="2195" spans="2:5" x14ac:dyDescent="0.2">
      <c r="B2195" s="47"/>
      <c r="C2195" s="47"/>
      <c r="D2195" s="47"/>
      <c r="E2195" s="32"/>
    </row>
    <row r="2196" spans="2:5" x14ac:dyDescent="0.2">
      <c r="B2196" s="47"/>
      <c r="C2196" s="47"/>
      <c r="D2196" s="47"/>
      <c r="E2196" s="32"/>
    </row>
    <row r="2197" spans="2:5" x14ac:dyDescent="0.2">
      <c r="B2197" s="47"/>
      <c r="C2197" s="47"/>
      <c r="D2197" s="47"/>
      <c r="E2197" s="32"/>
    </row>
    <row r="2198" spans="2:5" x14ac:dyDescent="0.2">
      <c r="B2198" s="47"/>
      <c r="C2198" s="47"/>
      <c r="D2198" s="47"/>
      <c r="E2198" s="32"/>
    </row>
    <row r="2199" spans="2:5" x14ac:dyDescent="0.2">
      <c r="B2199" s="47"/>
      <c r="C2199" s="47"/>
      <c r="D2199" s="47"/>
      <c r="E2199" s="32"/>
    </row>
    <row r="2200" spans="2:5" x14ac:dyDescent="0.2">
      <c r="B2200" s="47"/>
      <c r="C2200" s="47"/>
      <c r="D2200" s="47"/>
      <c r="E2200" s="32"/>
    </row>
    <row r="2201" spans="2:5" x14ac:dyDescent="0.2">
      <c r="B2201" s="47"/>
      <c r="C2201" s="47"/>
      <c r="D2201" s="47"/>
      <c r="E2201" s="32"/>
    </row>
    <row r="2202" spans="2:5" x14ac:dyDescent="0.2">
      <c r="B2202" s="47"/>
      <c r="C2202" s="47"/>
      <c r="D2202" s="47"/>
      <c r="E2202" s="32"/>
    </row>
    <row r="2203" spans="2:5" x14ac:dyDescent="0.2">
      <c r="B2203" s="47"/>
      <c r="C2203" s="47"/>
      <c r="D2203" s="47"/>
      <c r="E2203" s="32"/>
    </row>
    <row r="2204" spans="2:5" x14ac:dyDescent="0.2">
      <c r="B2204" s="47"/>
      <c r="C2204" s="47"/>
      <c r="D2204" s="47"/>
      <c r="E2204" s="32"/>
    </row>
    <row r="2205" spans="2:5" x14ac:dyDescent="0.2">
      <c r="B2205" s="47"/>
      <c r="C2205" s="47"/>
      <c r="D2205" s="47"/>
      <c r="E2205" s="32"/>
    </row>
    <row r="2206" spans="2:5" x14ac:dyDescent="0.2">
      <c r="B2206" s="47"/>
      <c r="C2206" s="47"/>
      <c r="D2206" s="47"/>
      <c r="E2206" s="32"/>
    </row>
    <row r="2207" spans="2:5" x14ac:dyDescent="0.2">
      <c r="B2207" s="47"/>
      <c r="C2207" s="47"/>
      <c r="D2207" s="47"/>
      <c r="E2207" s="32"/>
    </row>
    <row r="2208" spans="2:5" x14ac:dyDescent="0.2">
      <c r="B2208" s="47"/>
      <c r="C2208" s="47"/>
      <c r="D2208" s="47"/>
      <c r="E2208" s="32"/>
    </row>
    <row r="2209" spans="2:5" x14ac:dyDescent="0.2">
      <c r="B2209" s="47"/>
      <c r="C2209" s="47"/>
      <c r="D2209" s="47"/>
      <c r="E2209" s="32"/>
    </row>
    <row r="2210" spans="2:5" x14ac:dyDescent="0.2">
      <c r="B2210" s="47"/>
      <c r="C2210" s="47"/>
      <c r="D2210" s="47"/>
      <c r="E2210" s="32"/>
    </row>
    <row r="2211" spans="2:5" x14ac:dyDescent="0.2">
      <c r="B2211" s="47"/>
      <c r="C2211" s="47"/>
      <c r="D2211" s="47"/>
      <c r="E2211" s="32"/>
    </row>
    <row r="2212" spans="2:5" x14ac:dyDescent="0.2">
      <c r="B2212" s="47"/>
      <c r="C2212" s="47"/>
      <c r="D2212" s="47"/>
      <c r="E2212" s="32"/>
    </row>
    <row r="2213" spans="2:5" x14ac:dyDescent="0.2">
      <c r="B2213" s="47"/>
      <c r="C2213" s="47"/>
      <c r="D2213" s="47"/>
      <c r="E2213" s="32"/>
    </row>
    <row r="2214" spans="2:5" x14ac:dyDescent="0.2">
      <c r="B2214" s="47"/>
      <c r="C2214" s="47"/>
      <c r="D2214" s="47"/>
      <c r="E2214" s="32"/>
    </row>
    <row r="2215" spans="2:5" x14ac:dyDescent="0.2">
      <c r="B2215" s="47"/>
      <c r="C2215" s="47"/>
      <c r="D2215" s="47"/>
      <c r="E2215" s="32"/>
    </row>
    <row r="2216" spans="2:5" x14ac:dyDescent="0.2">
      <c r="B2216" s="47"/>
      <c r="C2216" s="47"/>
      <c r="D2216" s="47"/>
      <c r="E2216" s="32"/>
    </row>
    <row r="2217" spans="2:5" x14ac:dyDescent="0.2">
      <c r="B2217" s="47"/>
      <c r="C2217" s="47"/>
      <c r="D2217" s="47"/>
      <c r="E2217" s="32"/>
    </row>
    <row r="2218" spans="2:5" x14ac:dyDescent="0.2">
      <c r="B2218" s="47"/>
      <c r="C2218" s="47"/>
      <c r="D2218" s="47"/>
      <c r="E2218" s="32"/>
    </row>
    <row r="2219" spans="2:5" x14ac:dyDescent="0.2">
      <c r="B2219" s="47"/>
      <c r="C2219" s="47"/>
      <c r="D2219" s="47"/>
      <c r="E2219" s="32"/>
    </row>
    <row r="2220" spans="2:5" x14ac:dyDescent="0.2">
      <c r="B2220" s="47"/>
      <c r="C2220" s="47"/>
      <c r="D2220" s="47"/>
      <c r="E2220" s="32"/>
    </row>
    <row r="2221" spans="2:5" x14ac:dyDescent="0.2">
      <c r="B2221" s="47"/>
      <c r="C2221" s="47"/>
      <c r="D2221" s="47"/>
      <c r="E2221" s="32"/>
    </row>
    <row r="2222" spans="2:5" x14ac:dyDescent="0.2">
      <c r="B2222" s="47"/>
      <c r="C2222" s="47"/>
      <c r="D2222" s="47"/>
      <c r="E2222" s="32"/>
    </row>
    <row r="2223" spans="2:5" x14ac:dyDescent="0.2">
      <c r="B2223" s="47"/>
      <c r="C2223" s="47"/>
      <c r="D2223" s="47"/>
      <c r="E2223" s="32"/>
    </row>
    <row r="2224" spans="2:5" x14ac:dyDescent="0.2">
      <c r="B2224" s="47"/>
      <c r="C2224" s="47"/>
      <c r="D2224" s="47"/>
      <c r="E2224" s="32"/>
    </row>
    <row r="2225" spans="2:5" x14ac:dyDescent="0.2">
      <c r="B2225" s="47"/>
      <c r="C2225" s="47"/>
      <c r="D2225" s="47"/>
      <c r="E2225" s="32"/>
    </row>
    <row r="2226" spans="2:5" x14ac:dyDescent="0.2">
      <c r="B2226" s="47"/>
      <c r="C2226" s="47"/>
      <c r="D2226" s="47"/>
      <c r="E2226" s="32"/>
    </row>
    <row r="2227" spans="2:5" x14ac:dyDescent="0.2">
      <c r="B2227" s="47"/>
      <c r="C2227" s="47"/>
      <c r="D2227" s="47"/>
      <c r="E2227" s="32"/>
    </row>
    <row r="2228" spans="2:5" x14ac:dyDescent="0.2">
      <c r="B2228" s="47"/>
      <c r="C2228" s="47"/>
      <c r="D2228" s="47"/>
      <c r="E2228" s="32"/>
    </row>
    <row r="2229" spans="2:5" x14ac:dyDescent="0.2">
      <c r="B2229" s="47"/>
      <c r="C2229" s="47"/>
      <c r="D2229" s="47"/>
      <c r="E2229" s="32"/>
    </row>
    <row r="2230" spans="2:5" x14ac:dyDescent="0.2">
      <c r="B2230" s="47"/>
      <c r="C2230" s="47"/>
      <c r="D2230" s="47"/>
      <c r="E2230" s="32"/>
    </row>
    <row r="2231" spans="2:5" x14ac:dyDescent="0.2">
      <c r="B2231" s="47"/>
      <c r="C2231" s="47"/>
      <c r="D2231" s="47"/>
      <c r="E2231" s="32"/>
    </row>
    <row r="2232" spans="2:5" x14ac:dyDescent="0.2">
      <c r="B2232" s="47"/>
      <c r="C2232" s="47"/>
      <c r="D2232" s="47"/>
      <c r="E2232" s="32"/>
    </row>
    <row r="2233" spans="2:5" x14ac:dyDescent="0.2">
      <c r="B2233" s="47"/>
      <c r="C2233" s="47"/>
      <c r="D2233" s="47"/>
      <c r="E2233" s="32"/>
    </row>
    <row r="2234" spans="2:5" x14ac:dyDescent="0.2">
      <c r="B2234" s="47"/>
      <c r="C2234" s="47"/>
      <c r="D2234" s="47"/>
      <c r="E2234" s="32"/>
    </row>
    <row r="2235" spans="2:5" x14ac:dyDescent="0.2">
      <c r="B2235" s="47"/>
      <c r="C2235" s="47"/>
      <c r="D2235" s="47"/>
      <c r="E2235" s="32"/>
    </row>
    <row r="2236" spans="2:5" x14ac:dyDescent="0.2">
      <c r="B2236" s="47"/>
      <c r="C2236" s="47"/>
      <c r="D2236" s="47"/>
      <c r="E2236" s="32"/>
    </row>
    <row r="2237" spans="2:5" x14ac:dyDescent="0.2">
      <c r="B2237" s="47"/>
      <c r="C2237" s="47"/>
      <c r="D2237" s="47"/>
      <c r="E2237" s="32"/>
    </row>
    <row r="2238" spans="2:5" x14ac:dyDescent="0.2">
      <c r="B2238" s="47"/>
      <c r="C2238" s="47"/>
      <c r="D2238" s="47"/>
      <c r="E2238" s="32"/>
    </row>
    <row r="2239" spans="2:5" x14ac:dyDescent="0.2">
      <c r="B2239" s="47"/>
      <c r="C2239" s="47"/>
      <c r="D2239" s="47"/>
      <c r="E2239" s="32"/>
    </row>
    <row r="2240" spans="2:5" x14ac:dyDescent="0.2">
      <c r="B2240" s="47"/>
      <c r="C2240" s="47"/>
      <c r="D2240" s="47"/>
      <c r="E2240" s="32"/>
    </row>
    <row r="2241" spans="2:5" x14ac:dyDescent="0.2">
      <c r="B2241" s="47"/>
      <c r="C2241" s="47"/>
      <c r="D2241" s="47"/>
      <c r="E2241" s="32"/>
    </row>
    <row r="2242" spans="2:5" x14ac:dyDescent="0.2">
      <c r="B2242" s="47"/>
      <c r="C2242" s="47"/>
      <c r="D2242" s="47"/>
      <c r="E2242" s="32"/>
    </row>
    <row r="2243" spans="2:5" x14ac:dyDescent="0.2">
      <c r="B2243" s="47"/>
      <c r="C2243" s="47"/>
      <c r="D2243" s="47"/>
      <c r="E2243" s="32"/>
    </row>
    <row r="2244" spans="2:5" x14ac:dyDescent="0.2">
      <c r="B2244" s="47"/>
      <c r="C2244" s="47"/>
      <c r="D2244" s="47"/>
      <c r="E2244" s="32"/>
    </row>
    <row r="2245" spans="2:5" x14ac:dyDescent="0.2">
      <c r="B2245" s="47"/>
      <c r="C2245" s="47"/>
      <c r="D2245" s="47"/>
      <c r="E2245" s="32"/>
    </row>
    <row r="2246" spans="2:5" x14ac:dyDescent="0.2">
      <c r="B2246" s="47"/>
      <c r="C2246" s="47"/>
      <c r="D2246" s="47"/>
      <c r="E2246" s="32"/>
    </row>
    <row r="2247" spans="2:5" x14ac:dyDescent="0.2">
      <c r="B2247" s="47"/>
      <c r="C2247" s="47"/>
      <c r="D2247" s="47"/>
      <c r="E2247" s="32"/>
    </row>
    <row r="2248" spans="2:5" x14ac:dyDescent="0.2">
      <c r="B2248" s="47"/>
      <c r="C2248" s="47"/>
      <c r="D2248" s="47"/>
      <c r="E2248" s="32"/>
    </row>
    <row r="2249" spans="2:5" x14ac:dyDescent="0.2">
      <c r="B2249" s="47"/>
      <c r="C2249" s="47"/>
      <c r="D2249" s="47"/>
      <c r="E2249" s="32"/>
    </row>
    <row r="2250" spans="2:5" x14ac:dyDescent="0.2">
      <c r="B2250" s="47"/>
      <c r="C2250" s="47"/>
      <c r="D2250" s="47"/>
      <c r="E2250" s="32"/>
    </row>
    <row r="2251" spans="2:5" x14ac:dyDescent="0.2">
      <c r="B2251" s="47"/>
      <c r="C2251" s="47"/>
      <c r="D2251" s="47"/>
      <c r="E2251" s="32"/>
    </row>
    <row r="2252" spans="2:5" x14ac:dyDescent="0.2">
      <c r="B2252" s="47"/>
      <c r="C2252" s="47"/>
      <c r="D2252" s="47"/>
      <c r="E2252" s="32"/>
    </row>
    <row r="2253" spans="2:5" x14ac:dyDescent="0.2">
      <c r="B2253" s="47"/>
      <c r="C2253" s="47"/>
      <c r="D2253" s="47"/>
      <c r="E2253" s="32"/>
    </row>
    <row r="2254" spans="2:5" x14ac:dyDescent="0.2">
      <c r="B2254" s="47"/>
      <c r="C2254" s="47"/>
      <c r="D2254" s="47"/>
      <c r="E2254" s="32"/>
    </row>
    <row r="2255" spans="2:5" x14ac:dyDescent="0.2">
      <c r="B2255" s="47"/>
      <c r="C2255" s="47"/>
      <c r="D2255" s="47"/>
      <c r="E2255" s="32"/>
    </row>
    <row r="2256" spans="2:5" x14ac:dyDescent="0.2">
      <c r="B2256" s="47"/>
      <c r="C2256" s="47"/>
      <c r="D2256" s="47"/>
      <c r="E2256" s="32"/>
    </row>
    <row r="2257" spans="2:5" x14ac:dyDescent="0.2">
      <c r="B2257" s="47"/>
      <c r="C2257" s="47"/>
      <c r="D2257" s="47"/>
      <c r="E2257" s="32"/>
    </row>
    <row r="2258" spans="2:5" x14ac:dyDescent="0.2">
      <c r="B2258" s="47"/>
      <c r="C2258" s="47"/>
      <c r="D2258" s="47"/>
      <c r="E2258" s="32"/>
    </row>
    <row r="2259" spans="2:5" x14ac:dyDescent="0.2">
      <c r="B2259" s="47"/>
      <c r="C2259" s="47"/>
      <c r="D2259" s="47"/>
      <c r="E2259" s="32"/>
    </row>
    <row r="2260" spans="2:5" x14ac:dyDescent="0.2">
      <c r="B2260" s="47"/>
      <c r="C2260" s="47"/>
      <c r="D2260" s="47"/>
      <c r="E2260" s="32"/>
    </row>
    <row r="2261" spans="2:5" x14ac:dyDescent="0.2">
      <c r="B2261" s="47"/>
      <c r="C2261" s="47"/>
      <c r="D2261" s="47"/>
      <c r="E2261" s="32"/>
    </row>
    <row r="2262" spans="2:5" x14ac:dyDescent="0.2">
      <c r="B2262" s="47"/>
      <c r="C2262" s="47"/>
      <c r="D2262" s="47"/>
      <c r="E2262" s="32"/>
    </row>
    <row r="2263" spans="2:5" x14ac:dyDescent="0.2">
      <c r="B2263" s="47"/>
      <c r="C2263" s="47"/>
      <c r="D2263" s="47"/>
      <c r="E2263" s="32"/>
    </row>
    <row r="2264" spans="2:5" x14ac:dyDescent="0.2">
      <c r="B2264" s="47"/>
      <c r="C2264" s="47"/>
      <c r="D2264" s="47"/>
      <c r="E2264" s="32"/>
    </row>
    <row r="2265" spans="2:5" x14ac:dyDescent="0.2">
      <c r="B2265" s="47"/>
      <c r="C2265" s="47"/>
      <c r="D2265" s="47"/>
      <c r="E2265" s="32"/>
    </row>
    <row r="2266" spans="2:5" x14ac:dyDescent="0.2">
      <c r="B2266" s="47"/>
      <c r="C2266" s="47"/>
      <c r="D2266" s="47"/>
      <c r="E2266" s="32"/>
    </row>
    <row r="2267" spans="2:5" x14ac:dyDescent="0.2">
      <c r="B2267" s="47"/>
      <c r="C2267" s="47"/>
      <c r="D2267" s="47"/>
      <c r="E2267" s="32"/>
    </row>
    <row r="2268" spans="2:5" x14ac:dyDescent="0.2">
      <c r="B2268" s="47"/>
      <c r="C2268" s="47"/>
      <c r="D2268" s="47"/>
      <c r="E2268" s="32"/>
    </row>
    <row r="2269" spans="2:5" x14ac:dyDescent="0.2">
      <c r="B2269" s="47"/>
      <c r="C2269" s="47"/>
      <c r="D2269" s="47"/>
      <c r="E2269" s="32"/>
    </row>
    <row r="2270" spans="2:5" x14ac:dyDescent="0.2">
      <c r="B2270" s="47"/>
      <c r="C2270" s="47"/>
      <c r="D2270" s="47"/>
      <c r="E2270" s="32"/>
    </row>
    <row r="2271" spans="2:5" x14ac:dyDescent="0.2">
      <c r="B2271" s="47"/>
      <c r="C2271" s="47"/>
      <c r="D2271" s="47"/>
      <c r="E2271" s="32"/>
    </row>
    <row r="2272" spans="2:5" x14ac:dyDescent="0.2">
      <c r="B2272" s="47"/>
      <c r="C2272" s="47"/>
      <c r="D2272" s="47"/>
      <c r="E2272" s="32"/>
    </row>
    <row r="2273" spans="2:5" x14ac:dyDescent="0.2">
      <c r="B2273" s="47"/>
      <c r="C2273" s="47"/>
      <c r="D2273" s="47"/>
      <c r="E2273" s="32"/>
    </row>
    <row r="2274" spans="2:5" x14ac:dyDescent="0.2">
      <c r="B2274" s="47"/>
      <c r="C2274" s="47"/>
      <c r="D2274" s="47"/>
      <c r="E2274" s="32"/>
    </row>
    <row r="2275" spans="2:5" x14ac:dyDescent="0.2">
      <c r="B2275" s="47"/>
      <c r="C2275" s="47"/>
      <c r="D2275" s="47"/>
      <c r="E2275" s="32"/>
    </row>
    <row r="2276" spans="2:5" x14ac:dyDescent="0.2">
      <c r="B2276" s="47"/>
      <c r="C2276" s="47"/>
      <c r="D2276" s="47"/>
      <c r="E2276" s="32"/>
    </row>
    <row r="2277" spans="2:5" x14ac:dyDescent="0.2">
      <c r="B2277" s="47"/>
      <c r="C2277" s="47"/>
      <c r="D2277" s="47"/>
      <c r="E2277" s="32"/>
    </row>
    <row r="2278" spans="2:5" x14ac:dyDescent="0.2">
      <c r="B2278" s="47"/>
      <c r="C2278" s="47"/>
      <c r="D2278" s="47"/>
      <c r="E2278" s="32"/>
    </row>
    <row r="2279" spans="2:5" x14ac:dyDescent="0.2">
      <c r="B2279" s="47"/>
      <c r="C2279" s="47"/>
      <c r="D2279" s="47"/>
      <c r="E2279" s="32"/>
    </row>
    <row r="2280" spans="2:5" x14ac:dyDescent="0.2">
      <c r="B2280" s="47"/>
      <c r="C2280" s="47"/>
      <c r="D2280" s="47"/>
      <c r="E2280" s="32"/>
    </row>
    <row r="2281" spans="2:5" x14ac:dyDescent="0.2">
      <c r="B2281" s="47"/>
      <c r="C2281" s="47"/>
      <c r="D2281" s="47"/>
      <c r="E2281" s="32"/>
    </row>
    <row r="2282" spans="2:5" x14ac:dyDescent="0.2">
      <c r="B2282" s="47"/>
      <c r="C2282" s="47"/>
      <c r="D2282" s="47"/>
      <c r="E2282" s="32"/>
    </row>
    <row r="2283" spans="2:5" x14ac:dyDescent="0.2">
      <c r="B2283" s="47"/>
      <c r="C2283" s="47"/>
      <c r="D2283" s="47"/>
      <c r="E2283" s="32"/>
    </row>
    <row r="2284" spans="2:5" x14ac:dyDescent="0.2">
      <c r="B2284" s="47"/>
      <c r="C2284" s="47"/>
      <c r="D2284" s="47"/>
      <c r="E2284" s="32"/>
    </row>
    <row r="2285" spans="2:5" x14ac:dyDescent="0.2">
      <c r="B2285" s="47"/>
      <c r="C2285" s="47"/>
      <c r="D2285" s="47"/>
      <c r="E2285" s="32"/>
    </row>
    <row r="2286" spans="2:5" x14ac:dyDescent="0.2">
      <c r="B2286" s="47"/>
      <c r="C2286" s="47"/>
      <c r="D2286" s="47"/>
      <c r="E2286" s="32"/>
    </row>
    <row r="2287" spans="2:5" x14ac:dyDescent="0.2">
      <c r="B2287" s="47"/>
      <c r="C2287" s="47"/>
      <c r="D2287" s="47"/>
      <c r="E2287" s="32"/>
    </row>
    <row r="2288" spans="2:5" x14ac:dyDescent="0.2">
      <c r="B2288" s="47"/>
      <c r="C2288" s="47"/>
      <c r="D2288" s="47"/>
      <c r="E2288" s="32"/>
    </row>
    <row r="2289" spans="2:5" x14ac:dyDescent="0.2">
      <c r="B2289" s="47"/>
      <c r="C2289" s="47"/>
      <c r="D2289" s="47"/>
      <c r="E2289" s="32"/>
    </row>
    <row r="2290" spans="2:5" x14ac:dyDescent="0.2">
      <c r="B2290" s="47"/>
      <c r="C2290" s="47"/>
      <c r="D2290" s="47"/>
      <c r="E2290" s="32"/>
    </row>
    <row r="2291" spans="2:5" x14ac:dyDescent="0.2">
      <c r="B2291" s="47"/>
      <c r="C2291" s="47"/>
      <c r="D2291" s="47"/>
      <c r="E2291" s="32"/>
    </row>
    <row r="2292" spans="2:5" x14ac:dyDescent="0.2">
      <c r="B2292" s="47"/>
      <c r="C2292" s="47"/>
      <c r="D2292" s="47"/>
      <c r="E2292" s="32"/>
    </row>
    <row r="2293" spans="2:5" x14ac:dyDescent="0.2">
      <c r="B2293" s="47"/>
      <c r="C2293" s="47"/>
      <c r="D2293" s="47"/>
      <c r="E2293" s="32"/>
    </row>
    <row r="2294" spans="2:5" x14ac:dyDescent="0.2">
      <c r="B2294" s="47"/>
      <c r="C2294" s="47"/>
      <c r="D2294" s="47"/>
      <c r="E2294" s="32"/>
    </row>
    <row r="2295" spans="2:5" x14ac:dyDescent="0.2">
      <c r="B2295" s="47"/>
      <c r="C2295" s="47"/>
      <c r="D2295" s="47"/>
      <c r="E2295" s="32"/>
    </row>
    <row r="2296" spans="2:5" x14ac:dyDescent="0.2">
      <c r="B2296" s="47"/>
      <c r="C2296" s="47"/>
      <c r="D2296" s="47"/>
      <c r="E2296" s="32"/>
    </row>
    <row r="2297" spans="2:5" x14ac:dyDescent="0.2">
      <c r="B2297" s="47"/>
      <c r="C2297" s="47"/>
      <c r="D2297" s="47"/>
      <c r="E2297" s="32"/>
    </row>
    <row r="2298" spans="2:5" x14ac:dyDescent="0.2">
      <c r="B2298" s="47"/>
      <c r="C2298" s="47"/>
      <c r="D2298" s="47"/>
      <c r="E2298" s="32"/>
    </row>
    <row r="2299" spans="2:5" x14ac:dyDescent="0.2">
      <c r="B2299" s="47"/>
      <c r="C2299" s="47"/>
      <c r="D2299" s="47"/>
      <c r="E2299" s="32"/>
    </row>
    <row r="2300" spans="2:5" x14ac:dyDescent="0.2">
      <c r="B2300" s="47"/>
      <c r="C2300" s="47"/>
      <c r="D2300" s="47"/>
      <c r="E2300" s="32"/>
    </row>
    <row r="2301" spans="2:5" x14ac:dyDescent="0.2">
      <c r="B2301" s="47"/>
      <c r="C2301" s="47"/>
      <c r="D2301" s="47"/>
      <c r="E2301" s="32"/>
    </row>
    <row r="2302" spans="2:5" x14ac:dyDescent="0.2">
      <c r="B2302" s="47"/>
      <c r="C2302" s="47"/>
      <c r="D2302" s="47"/>
      <c r="E2302" s="32"/>
    </row>
    <row r="2303" spans="2:5" x14ac:dyDescent="0.2">
      <c r="B2303" s="47"/>
      <c r="C2303" s="47"/>
      <c r="D2303" s="47"/>
      <c r="E2303" s="32"/>
    </row>
    <row r="2304" spans="2:5" x14ac:dyDescent="0.2">
      <c r="B2304" s="47"/>
      <c r="C2304" s="47"/>
      <c r="D2304" s="47"/>
      <c r="E2304" s="32"/>
    </row>
    <row r="2305" spans="2:5" x14ac:dyDescent="0.2">
      <c r="B2305" s="47"/>
      <c r="C2305" s="47"/>
      <c r="D2305" s="47"/>
      <c r="E2305" s="32"/>
    </row>
    <row r="2306" spans="2:5" x14ac:dyDescent="0.2">
      <c r="B2306" s="47"/>
      <c r="C2306" s="47"/>
      <c r="D2306" s="47"/>
      <c r="E2306" s="32"/>
    </row>
    <row r="2307" spans="2:5" x14ac:dyDescent="0.2">
      <c r="B2307" s="47"/>
      <c r="C2307" s="47"/>
      <c r="D2307" s="47"/>
      <c r="E2307" s="32"/>
    </row>
    <row r="2308" spans="2:5" x14ac:dyDescent="0.2">
      <c r="B2308" s="47"/>
      <c r="C2308" s="47"/>
      <c r="D2308" s="47"/>
      <c r="E2308" s="32"/>
    </row>
    <row r="2309" spans="2:5" x14ac:dyDescent="0.2">
      <c r="B2309" s="47"/>
      <c r="C2309" s="47"/>
      <c r="D2309" s="47"/>
      <c r="E2309" s="32"/>
    </row>
    <row r="2310" spans="2:5" x14ac:dyDescent="0.2">
      <c r="B2310" s="47"/>
      <c r="C2310" s="47"/>
      <c r="D2310" s="47"/>
      <c r="E2310" s="32"/>
    </row>
    <row r="2311" spans="2:5" x14ac:dyDescent="0.2">
      <c r="B2311" s="47"/>
      <c r="C2311" s="47"/>
      <c r="D2311" s="47"/>
      <c r="E2311" s="32"/>
    </row>
    <row r="2312" spans="2:5" x14ac:dyDescent="0.2">
      <c r="B2312" s="47"/>
      <c r="C2312" s="47"/>
      <c r="D2312" s="47"/>
      <c r="E2312" s="32"/>
    </row>
    <row r="2313" spans="2:5" x14ac:dyDescent="0.2">
      <c r="B2313" s="47"/>
      <c r="C2313" s="47"/>
      <c r="D2313" s="47"/>
      <c r="E2313" s="32"/>
    </row>
    <row r="2314" spans="2:5" x14ac:dyDescent="0.2">
      <c r="B2314" s="47"/>
      <c r="C2314" s="47"/>
      <c r="D2314" s="47"/>
      <c r="E2314" s="32"/>
    </row>
    <row r="2315" spans="2:5" x14ac:dyDescent="0.2">
      <c r="B2315" s="47"/>
      <c r="C2315" s="47"/>
      <c r="D2315" s="47"/>
      <c r="E2315" s="32"/>
    </row>
    <row r="2316" spans="2:5" x14ac:dyDescent="0.2">
      <c r="B2316" s="47"/>
      <c r="C2316" s="47"/>
      <c r="D2316" s="47"/>
      <c r="E2316" s="32"/>
    </row>
    <row r="2317" spans="2:5" x14ac:dyDescent="0.2">
      <c r="B2317" s="47"/>
      <c r="C2317" s="47"/>
      <c r="D2317" s="47"/>
      <c r="E2317" s="32"/>
    </row>
    <row r="2318" spans="2:5" x14ac:dyDescent="0.2">
      <c r="B2318" s="47"/>
      <c r="C2318" s="47"/>
      <c r="D2318" s="47"/>
      <c r="E2318" s="32"/>
    </row>
    <row r="2319" spans="2:5" x14ac:dyDescent="0.2">
      <c r="B2319" s="47"/>
      <c r="C2319" s="47"/>
      <c r="D2319" s="47"/>
      <c r="E2319" s="32"/>
    </row>
    <row r="2320" spans="2:5" x14ac:dyDescent="0.2">
      <c r="B2320" s="47"/>
      <c r="C2320" s="47"/>
      <c r="D2320" s="47"/>
      <c r="E2320" s="32"/>
    </row>
    <row r="2321" spans="2:5" x14ac:dyDescent="0.2">
      <c r="B2321" s="47"/>
      <c r="C2321" s="47"/>
      <c r="D2321" s="47"/>
      <c r="E2321" s="32"/>
    </row>
    <row r="2322" spans="2:5" x14ac:dyDescent="0.2">
      <c r="B2322" s="47"/>
      <c r="C2322" s="47"/>
      <c r="D2322" s="47"/>
      <c r="E2322" s="32"/>
    </row>
    <row r="2323" spans="2:5" x14ac:dyDescent="0.2">
      <c r="B2323" s="47"/>
      <c r="C2323" s="47"/>
      <c r="D2323" s="47"/>
      <c r="E2323" s="32"/>
    </row>
    <row r="2324" spans="2:5" x14ac:dyDescent="0.2">
      <c r="B2324" s="47"/>
      <c r="C2324" s="47"/>
      <c r="D2324" s="47"/>
      <c r="E2324" s="32"/>
    </row>
    <row r="2325" spans="2:5" x14ac:dyDescent="0.2">
      <c r="B2325" s="47"/>
      <c r="C2325" s="47"/>
      <c r="D2325" s="47"/>
      <c r="E2325" s="32"/>
    </row>
    <row r="2326" spans="2:5" x14ac:dyDescent="0.2">
      <c r="B2326" s="47"/>
      <c r="C2326" s="47"/>
      <c r="D2326" s="47"/>
      <c r="E2326" s="32"/>
    </row>
    <row r="2327" spans="2:5" x14ac:dyDescent="0.2">
      <c r="B2327" s="47"/>
      <c r="C2327" s="47"/>
      <c r="D2327" s="47"/>
      <c r="E2327" s="32"/>
    </row>
    <row r="2328" spans="2:5" x14ac:dyDescent="0.2">
      <c r="B2328" s="47"/>
      <c r="C2328" s="47"/>
      <c r="D2328" s="47"/>
      <c r="E2328" s="32"/>
    </row>
    <row r="2329" spans="2:5" x14ac:dyDescent="0.2">
      <c r="B2329" s="47"/>
      <c r="C2329" s="47"/>
      <c r="D2329" s="47"/>
      <c r="E2329" s="32"/>
    </row>
    <row r="2330" spans="2:5" x14ac:dyDescent="0.2">
      <c r="B2330" s="47"/>
      <c r="C2330" s="47"/>
      <c r="D2330" s="47"/>
      <c r="E2330" s="32"/>
    </row>
    <row r="2331" spans="2:5" x14ac:dyDescent="0.2">
      <c r="B2331" s="47"/>
      <c r="C2331" s="47"/>
      <c r="D2331" s="47"/>
      <c r="E2331" s="32"/>
    </row>
    <row r="2332" spans="2:5" x14ac:dyDescent="0.2">
      <c r="B2332" s="47"/>
      <c r="C2332" s="47"/>
      <c r="D2332" s="47"/>
      <c r="E2332" s="32"/>
    </row>
    <row r="2333" spans="2:5" x14ac:dyDescent="0.2">
      <c r="B2333" s="47"/>
      <c r="C2333" s="47"/>
      <c r="D2333" s="47"/>
      <c r="E2333" s="32"/>
    </row>
    <row r="2334" spans="2:5" x14ac:dyDescent="0.2">
      <c r="B2334" s="47"/>
      <c r="C2334" s="47"/>
      <c r="D2334" s="47"/>
      <c r="E2334" s="32"/>
    </row>
    <row r="2335" spans="2:5" x14ac:dyDescent="0.2">
      <c r="B2335" s="47"/>
      <c r="C2335" s="47"/>
      <c r="D2335" s="47"/>
      <c r="E2335" s="32"/>
    </row>
    <row r="2336" spans="2:5" x14ac:dyDescent="0.2">
      <c r="B2336" s="47"/>
      <c r="C2336" s="47"/>
      <c r="D2336" s="47"/>
      <c r="E2336" s="32"/>
    </row>
    <row r="2337" spans="2:5" x14ac:dyDescent="0.2">
      <c r="B2337" s="47"/>
      <c r="C2337" s="47"/>
      <c r="D2337" s="47"/>
      <c r="E2337" s="32"/>
    </row>
    <row r="2338" spans="2:5" x14ac:dyDescent="0.2">
      <c r="B2338" s="47"/>
      <c r="C2338" s="47"/>
      <c r="D2338" s="47"/>
      <c r="E2338" s="32"/>
    </row>
    <row r="2339" spans="2:5" x14ac:dyDescent="0.2">
      <c r="B2339" s="47"/>
      <c r="C2339" s="47"/>
      <c r="D2339" s="47"/>
      <c r="E2339" s="32"/>
    </row>
    <row r="2340" spans="2:5" x14ac:dyDescent="0.2">
      <c r="B2340" s="47"/>
      <c r="C2340" s="47"/>
      <c r="D2340" s="47"/>
      <c r="E2340" s="32"/>
    </row>
    <row r="2341" spans="2:5" x14ac:dyDescent="0.2">
      <c r="B2341" s="47"/>
      <c r="C2341" s="47"/>
      <c r="D2341" s="47"/>
      <c r="E2341" s="32"/>
    </row>
    <row r="2342" spans="2:5" x14ac:dyDescent="0.2">
      <c r="B2342" s="47"/>
      <c r="C2342" s="47"/>
      <c r="D2342" s="47"/>
      <c r="E2342" s="32"/>
    </row>
    <row r="2343" spans="2:5" x14ac:dyDescent="0.2">
      <c r="B2343" s="47"/>
      <c r="C2343" s="47"/>
      <c r="D2343" s="47"/>
      <c r="E2343" s="32"/>
    </row>
    <row r="2344" spans="2:5" x14ac:dyDescent="0.2">
      <c r="B2344" s="47"/>
      <c r="C2344" s="47"/>
      <c r="D2344" s="47"/>
      <c r="E2344" s="32"/>
    </row>
    <row r="2345" spans="2:5" x14ac:dyDescent="0.2">
      <c r="B2345" s="47"/>
      <c r="C2345" s="47"/>
      <c r="D2345" s="47"/>
      <c r="E2345" s="32"/>
    </row>
    <row r="2346" spans="2:5" x14ac:dyDescent="0.2">
      <c r="B2346" s="47"/>
      <c r="C2346" s="47"/>
      <c r="D2346" s="47"/>
      <c r="E2346" s="32"/>
    </row>
    <row r="2347" spans="2:5" x14ac:dyDescent="0.2">
      <c r="B2347" s="47"/>
      <c r="C2347" s="47"/>
      <c r="D2347" s="47"/>
      <c r="E2347" s="32"/>
    </row>
    <row r="2348" spans="2:5" x14ac:dyDescent="0.2">
      <c r="B2348" s="47"/>
      <c r="C2348" s="47"/>
      <c r="D2348" s="47"/>
      <c r="E2348" s="32"/>
    </row>
    <row r="2349" spans="2:5" x14ac:dyDescent="0.2">
      <c r="B2349" s="47"/>
      <c r="C2349" s="47"/>
      <c r="D2349" s="47"/>
      <c r="E2349" s="32"/>
    </row>
    <row r="2350" spans="2:5" x14ac:dyDescent="0.2">
      <c r="B2350" s="47"/>
      <c r="C2350" s="47"/>
      <c r="D2350" s="47"/>
      <c r="E2350" s="32"/>
    </row>
    <row r="2351" spans="2:5" x14ac:dyDescent="0.2">
      <c r="B2351" s="47"/>
      <c r="C2351" s="47"/>
      <c r="D2351" s="47"/>
      <c r="E2351" s="32"/>
    </row>
    <row r="2352" spans="2:5" x14ac:dyDescent="0.2">
      <c r="B2352" s="47"/>
      <c r="C2352" s="47"/>
      <c r="D2352" s="47"/>
      <c r="E2352" s="32"/>
    </row>
    <row r="2353" spans="2:5" x14ac:dyDescent="0.2">
      <c r="B2353" s="47"/>
      <c r="C2353" s="47"/>
      <c r="D2353" s="47"/>
      <c r="E2353" s="32"/>
    </row>
    <row r="2354" spans="2:5" x14ac:dyDescent="0.2">
      <c r="B2354" s="47"/>
      <c r="C2354" s="47"/>
      <c r="D2354" s="47"/>
      <c r="E2354" s="32"/>
    </row>
    <row r="2355" spans="2:5" x14ac:dyDescent="0.2">
      <c r="B2355" s="47"/>
      <c r="C2355" s="47"/>
      <c r="D2355" s="47"/>
      <c r="E2355" s="32"/>
    </row>
    <row r="2356" spans="2:5" x14ac:dyDescent="0.2">
      <c r="B2356" s="47"/>
      <c r="C2356" s="47"/>
      <c r="D2356" s="47"/>
      <c r="E2356" s="32"/>
    </row>
    <row r="2357" spans="2:5" x14ac:dyDescent="0.2">
      <c r="B2357" s="47"/>
      <c r="C2357" s="47"/>
      <c r="D2357" s="47"/>
      <c r="E2357" s="32"/>
    </row>
    <row r="2358" spans="2:5" x14ac:dyDescent="0.2">
      <c r="B2358" s="47"/>
      <c r="C2358" s="47"/>
      <c r="D2358" s="47"/>
      <c r="E2358" s="32"/>
    </row>
    <row r="2359" spans="2:5" x14ac:dyDescent="0.2">
      <c r="B2359" s="47"/>
      <c r="C2359" s="47"/>
      <c r="D2359" s="47"/>
      <c r="E2359" s="32"/>
    </row>
    <row r="2360" spans="2:5" x14ac:dyDescent="0.2">
      <c r="B2360" s="47"/>
      <c r="C2360" s="47"/>
      <c r="D2360" s="47"/>
      <c r="E2360" s="32"/>
    </row>
    <row r="2361" spans="2:5" x14ac:dyDescent="0.2">
      <c r="B2361" s="47"/>
      <c r="C2361" s="47"/>
      <c r="D2361" s="47"/>
      <c r="E2361" s="32"/>
    </row>
    <row r="2362" spans="2:5" x14ac:dyDescent="0.2">
      <c r="B2362" s="47"/>
      <c r="C2362" s="47"/>
      <c r="D2362" s="47"/>
      <c r="E2362" s="32"/>
    </row>
    <row r="2363" spans="2:5" x14ac:dyDescent="0.2">
      <c r="B2363" s="47"/>
      <c r="C2363" s="47"/>
      <c r="D2363" s="47"/>
      <c r="E2363" s="32"/>
    </row>
    <row r="2364" spans="2:5" x14ac:dyDescent="0.2">
      <c r="B2364" s="47"/>
      <c r="C2364" s="47"/>
      <c r="D2364" s="47"/>
      <c r="E2364" s="32"/>
    </row>
    <row r="2365" spans="2:5" x14ac:dyDescent="0.2">
      <c r="B2365" s="47"/>
      <c r="C2365" s="47"/>
      <c r="D2365" s="47"/>
      <c r="E2365" s="32"/>
    </row>
    <row r="2366" spans="2:5" x14ac:dyDescent="0.2">
      <c r="B2366" s="47"/>
      <c r="C2366" s="47"/>
      <c r="D2366" s="47"/>
      <c r="E2366" s="32"/>
    </row>
    <row r="2367" spans="2:5" x14ac:dyDescent="0.2">
      <c r="B2367" s="47"/>
      <c r="C2367" s="47"/>
      <c r="D2367" s="47"/>
      <c r="E2367" s="32"/>
    </row>
    <row r="2368" spans="2:5" x14ac:dyDescent="0.2">
      <c r="B2368" s="47"/>
      <c r="C2368" s="47"/>
      <c r="D2368" s="47"/>
      <c r="E2368" s="32"/>
    </row>
    <row r="2369" spans="2:5" x14ac:dyDescent="0.2">
      <c r="B2369" s="47"/>
      <c r="C2369" s="47"/>
      <c r="D2369" s="47"/>
      <c r="E2369" s="32"/>
    </row>
    <row r="2370" spans="2:5" x14ac:dyDescent="0.2">
      <c r="B2370" s="47"/>
      <c r="C2370" s="47"/>
      <c r="D2370" s="47"/>
      <c r="E2370" s="32"/>
    </row>
    <row r="2371" spans="2:5" x14ac:dyDescent="0.2">
      <c r="B2371" s="47"/>
      <c r="C2371" s="47"/>
      <c r="D2371" s="47"/>
      <c r="E2371" s="32"/>
    </row>
    <row r="2372" spans="2:5" x14ac:dyDescent="0.2">
      <c r="B2372" s="47"/>
      <c r="C2372" s="47"/>
      <c r="D2372" s="47"/>
      <c r="E2372" s="32"/>
    </row>
    <row r="2373" spans="2:5" x14ac:dyDescent="0.2">
      <c r="B2373" s="47"/>
      <c r="C2373" s="47"/>
      <c r="D2373" s="47"/>
      <c r="E2373" s="32"/>
    </row>
    <row r="2374" spans="2:5" x14ac:dyDescent="0.2">
      <c r="B2374" s="47"/>
      <c r="C2374" s="47"/>
      <c r="D2374" s="47"/>
      <c r="E2374" s="32"/>
    </row>
    <row r="2375" spans="2:5" x14ac:dyDescent="0.2">
      <c r="B2375" s="47"/>
      <c r="C2375" s="47"/>
      <c r="D2375" s="47"/>
      <c r="E2375" s="32"/>
    </row>
    <row r="2376" spans="2:5" x14ac:dyDescent="0.2">
      <c r="B2376" s="47"/>
      <c r="C2376" s="47"/>
      <c r="D2376" s="47"/>
      <c r="E2376" s="32"/>
    </row>
    <row r="2377" spans="2:5" x14ac:dyDescent="0.2">
      <c r="B2377" s="47"/>
      <c r="C2377" s="47"/>
      <c r="D2377" s="47"/>
      <c r="E2377" s="32"/>
    </row>
    <row r="2378" spans="2:5" x14ac:dyDescent="0.2">
      <c r="B2378" s="47"/>
      <c r="C2378" s="47"/>
      <c r="D2378" s="47"/>
      <c r="E2378" s="32"/>
    </row>
    <row r="2379" spans="2:5" x14ac:dyDescent="0.2">
      <c r="B2379" s="47"/>
      <c r="C2379" s="47"/>
      <c r="D2379" s="47"/>
      <c r="E2379" s="32"/>
    </row>
    <row r="2380" spans="2:5" x14ac:dyDescent="0.2">
      <c r="B2380" s="47"/>
      <c r="C2380" s="47"/>
      <c r="D2380" s="47"/>
      <c r="E2380" s="32"/>
    </row>
    <row r="2381" spans="2:5" x14ac:dyDescent="0.2">
      <c r="B2381" s="47"/>
      <c r="C2381" s="47"/>
      <c r="D2381" s="47"/>
      <c r="E2381" s="32"/>
    </row>
    <row r="2382" spans="2:5" x14ac:dyDescent="0.2">
      <c r="B2382" s="47"/>
      <c r="C2382" s="47"/>
      <c r="D2382" s="47"/>
      <c r="E2382" s="32"/>
    </row>
    <row r="2383" spans="2:5" x14ac:dyDescent="0.2">
      <c r="B2383" s="47"/>
      <c r="C2383" s="47"/>
      <c r="D2383" s="47"/>
      <c r="E2383" s="32"/>
    </row>
    <row r="2384" spans="2:5" x14ac:dyDescent="0.2">
      <c r="B2384" s="47"/>
      <c r="C2384" s="47"/>
      <c r="D2384" s="47"/>
      <c r="E2384" s="32"/>
    </row>
    <row r="2385" spans="2:5" x14ac:dyDescent="0.2">
      <c r="B2385" s="47"/>
      <c r="C2385" s="47"/>
      <c r="D2385" s="47"/>
      <c r="E2385" s="32"/>
    </row>
    <row r="2386" spans="2:5" x14ac:dyDescent="0.2">
      <c r="B2386" s="47"/>
      <c r="C2386" s="47"/>
      <c r="D2386" s="47"/>
      <c r="E2386" s="32"/>
    </row>
    <row r="2387" spans="2:5" x14ac:dyDescent="0.2">
      <c r="B2387" s="47"/>
      <c r="C2387" s="47"/>
      <c r="D2387" s="47"/>
      <c r="E2387" s="32"/>
    </row>
    <row r="2388" spans="2:5" x14ac:dyDescent="0.2">
      <c r="B2388" s="47"/>
      <c r="C2388" s="47"/>
      <c r="D2388" s="47"/>
      <c r="E2388" s="32"/>
    </row>
    <row r="2389" spans="2:5" x14ac:dyDescent="0.2">
      <c r="B2389" s="47"/>
      <c r="C2389" s="47"/>
      <c r="D2389" s="47"/>
      <c r="E2389" s="32"/>
    </row>
    <row r="2390" spans="2:5" x14ac:dyDescent="0.2">
      <c r="B2390" s="47"/>
      <c r="C2390" s="47"/>
      <c r="D2390" s="47"/>
      <c r="E2390" s="32"/>
    </row>
    <row r="2391" spans="2:5" x14ac:dyDescent="0.2">
      <c r="B2391" s="47"/>
      <c r="C2391" s="47"/>
      <c r="D2391" s="47"/>
      <c r="E2391" s="32"/>
    </row>
    <row r="2392" spans="2:5" x14ac:dyDescent="0.2">
      <c r="B2392" s="47"/>
      <c r="C2392" s="47"/>
      <c r="D2392" s="47"/>
      <c r="E2392" s="32"/>
    </row>
    <row r="2393" spans="2:5" x14ac:dyDescent="0.2">
      <c r="B2393" s="47"/>
      <c r="C2393" s="47"/>
      <c r="D2393" s="47"/>
      <c r="E2393" s="32"/>
    </row>
    <row r="2394" spans="2:5" x14ac:dyDescent="0.2">
      <c r="B2394" s="47"/>
      <c r="C2394" s="47"/>
      <c r="D2394" s="47"/>
      <c r="E2394" s="32"/>
    </row>
    <row r="2395" spans="2:5" x14ac:dyDescent="0.2">
      <c r="B2395" s="47"/>
      <c r="C2395" s="47"/>
      <c r="D2395" s="47"/>
      <c r="E2395" s="32"/>
    </row>
    <row r="2396" spans="2:5" x14ac:dyDescent="0.2">
      <c r="B2396" s="47"/>
      <c r="C2396" s="47"/>
      <c r="D2396" s="47"/>
      <c r="E2396" s="32"/>
    </row>
    <row r="2397" spans="2:5" x14ac:dyDescent="0.2">
      <c r="B2397" s="47"/>
      <c r="C2397" s="47"/>
      <c r="D2397" s="47"/>
      <c r="E2397" s="32"/>
    </row>
    <row r="2398" spans="2:5" x14ac:dyDescent="0.2">
      <c r="B2398" s="47"/>
      <c r="C2398" s="47"/>
      <c r="D2398" s="47"/>
      <c r="E2398" s="32"/>
    </row>
    <row r="2399" spans="2:5" x14ac:dyDescent="0.2">
      <c r="B2399" s="47"/>
      <c r="C2399" s="47"/>
      <c r="D2399" s="47"/>
      <c r="E2399" s="32"/>
    </row>
    <row r="2400" spans="2:5" x14ac:dyDescent="0.2">
      <c r="B2400" s="47"/>
      <c r="C2400" s="47"/>
      <c r="D2400" s="47"/>
      <c r="E2400" s="32"/>
    </row>
    <row r="2401" spans="2:5" x14ac:dyDescent="0.2">
      <c r="B2401" s="47"/>
      <c r="C2401" s="47"/>
      <c r="D2401" s="47"/>
      <c r="E2401" s="32"/>
    </row>
    <row r="2402" spans="2:5" x14ac:dyDescent="0.2">
      <c r="B2402" s="47"/>
      <c r="C2402" s="47"/>
      <c r="D2402" s="47"/>
      <c r="E2402" s="32"/>
    </row>
    <row r="2403" spans="2:5" x14ac:dyDescent="0.2">
      <c r="B2403" s="47"/>
      <c r="C2403" s="47"/>
      <c r="D2403" s="47"/>
      <c r="E2403" s="32"/>
    </row>
    <row r="2404" spans="2:5" x14ac:dyDescent="0.2">
      <c r="B2404" s="47"/>
      <c r="C2404" s="47"/>
      <c r="D2404" s="47"/>
      <c r="E2404" s="32"/>
    </row>
    <row r="2405" spans="2:5" x14ac:dyDescent="0.2">
      <c r="B2405" s="47"/>
      <c r="C2405" s="47"/>
      <c r="D2405" s="47"/>
      <c r="E2405" s="32"/>
    </row>
    <row r="2406" spans="2:5" x14ac:dyDescent="0.2">
      <c r="B2406" s="47"/>
      <c r="C2406" s="47"/>
      <c r="D2406" s="47"/>
      <c r="E2406" s="32"/>
    </row>
    <row r="2407" spans="2:5" x14ac:dyDescent="0.2">
      <c r="B2407" s="47"/>
      <c r="C2407" s="47"/>
      <c r="D2407" s="47"/>
      <c r="E2407" s="32"/>
    </row>
    <row r="2408" spans="2:5" x14ac:dyDescent="0.2">
      <c r="B2408" s="47"/>
      <c r="C2408" s="47"/>
      <c r="D2408" s="47"/>
      <c r="E2408" s="32"/>
    </row>
    <row r="2409" spans="2:5" x14ac:dyDescent="0.2">
      <c r="B2409" s="47"/>
      <c r="C2409" s="47"/>
      <c r="D2409" s="47"/>
      <c r="E2409" s="32"/>
    </row>
    <row r="2410" spans="2:5" x14ac:dyDescent="0.2">
      <c r="B2410" s="47"/>
      <c r="C2410" s="47"/>
      <c r="D2410" s="47"/>
      <c r="E2410" s="32"/>
    </row>
    <row r="2411" spans="2:5" x14ac:dyDescent="0.2">
      <c r="B2411" s="47"/>
      <c r="C2411" s="47"/>
      <c r="D2411" s="47"/>
      <c r="E2411" s="32"/>
    </row>
    <row r="2412" spans="2:5" x14ac:dyDescent="0.2">
      <c r="B2412" s="47"/>
      <c r="C2412" s="47"/>
      <c r="D2412" s="47"/>
      <c r="E2412" s="32"/>
    </row>
    <row r="2413" spans="2:5" x14ac:dyDescent="0.2">
      <c r="B2413" s="47"/>
      <c r="C2413" s="47"/>
      <c r="D2413" s="47"/>
      <c r="E2413" s="32"/>
    </row>
    <row r="2414" spans="2:5" x14ac:dyDescent="0.2">
      <c r="B2414" s="47"/>
      <c r="C2414" s="47"/>
      <c r="D2414" s="47"/>
      <c r="E2414" s="32"/>
    </row>
    <row r="2415" spans="2:5" x14ac:dyDescent="0.2">
      <c r="B2415" s="47"/>
      <c r="C2415" s="47"/>
      <c r="D2415" s="47"/>
      <c r="E2415" s="32"/>
    </row>
    <row r="2416" spans="2:5" x14ac:dyDescent="0.2">
      <c r="B2416" s="47"/>
      <c r="C2416" s="47"/>
      <c r="D2416" s="47"/>
      <c r="E2416" s="32"/>
    </row>
    <row r="2417" spans="2:5" x14ac:dyDescent="0.2">
      <c r="B2417" s="47"/>
      <c r="C2417" s="47"/>
      <c r="D2417" s="47"/>
      <c r="E2417" s="32"/>
    </row>
    <row r="2418" spans="2:5" x14ac:dyDescent="0.2">
      <c r="B2418" s="47"/>
      <c r="C2418" s="47"/>
      <c r="D2418" s="47"/>
      <c r="E2418" s="32"/>
    </row>
    <row r="2419" spans="2:5" x14ac:dyDescent="0.2">
      <c r="B2419" s="47"/>
      <c r="C2419" s="47"/>
      <c r="D2419" s="47"/>
      <c r="E2419" s="32"/>
    </row>
    <row r="2420" spans="2:5" x14ac:dyDescent="0.2">
      <c r="B2420" s="47"/>
      <c r="C2420" s="47"/>
      <c r="D2420" s="47"/>
      <c r="E2420" s="32"/>
    </row>
    <row r="2421" spans="2:5" x14ac:dyDescent="0.2">
      <c r="B2421" s="47"/>
      <c r="C2421" s="47"/>
      <c r="D2421" s="47"/>
      <c r="E2421" s="32"/>
    </row>
    <row r="2422" spans="2:5" x14ac:dyDescent="0.2">
      <c r="B2422" s="47"/>
      <c r="C2422" s="47"/>
      <c r="D2422" s="47"/>
      <c r="E2422" s="32"/>
    </row>
    <row r="2423" spans="2:5" x14ac:dyDescent="0.2">
      <c r="B2423" s="47"/>
      <c r="C2423" s="47"/>
      <c r="D2423" s="47"/>
      <c r="E2423" s="32"/>
    </row>
    <row r="2424" spans="2:5" x14ac:dyDescent="0.2">
      <c r="B2424" s="47"/>
      <c r="C2424" s="47"/>
      <c r="D2424" s="47"/>
      <c r="E2424" s="32"/>
    </row>
    <row r="2425" spans="2:5" x14ac:dyDescent="0.2">
      <c r="B2425" s="47"/>
      <c r="C2425" s="47"/>
      <c r="D2425" s="47"/>
      <c r="E2425" s="32"/>
    </row>
    <row r="2426" spans="2:5" x14ac:dyDescent="0.2">
      <c r="B2426" s="47"/>
      <c r="C2426" s="47"/>
      <c r="D2426" s="47"/>
      <c r="E2426" s="32"/>
    </row>
    <row r="2427" spans="2:5" x14ac:dyDescent="0.2">
      <c r="B2427" s="47"/>
      <c r="C2427" s="47"/>
      <c r="D2427" s="47"/>
      <c r="E2427" s="32"/>
    </row>
    <row r="2428" spans="2:5" x14ac:dyDescent="0.2">
      <c r="B2428" s="47"/>
      <c r="C2428" s="47"/>
      <c r="D2428" s="47"/>
      <c r="E2428" s="32"/>
    </row>
    <row r="2429" spans="2:5" x14ac:dyDescent="0.2">
      <c r="B2429" s="47"/>
      <c r="C2429" s="47"/>
      <c r="D2429" s="47"/>
      <c r="E2429" s="32"/>
    </row>
    <row r="2430" spans="2:5" x14ac:dyDescent="0.2">
      <c r="B2430" s="47"/>
      <c r="C2430" s="47"/>
      <c r="D2430" s="47"/>
      <c r="E2430" s="32"/>
    </row>
    <row r="2431" spans="2:5" x14ac:dyDescent="0.2">
      <c r="B2431" s="47"/>
      <c r="C2431" s="47"/>
      <c r="D2431" s="47"/>
      <c r="E2431" s="32"/>
    </row>
    <row r="2432" spans="2:5" x14ac:dyDescent="0.2">
      <c r="B2432" s="47"/>
      <c r="C2432" s="47"/>
      <c r="D2432" s="47"/>
      <c r="E2432" s="32"/>
    </row>
    <row r="2433" spans="2:5" x14ac:dyDescent="0.2">
      <c r="B2433" s="47"/>
      <c r="C2433" s="47"/>
      <c r="D2433" s="47"/>
      <c r="E2433" s="32"/>
    </row>
    <row r="2434" spans="2:5" x14ac:dyDescent="0.2">
      <c r="B2434" s="47"/>
      <c r="C2434" s="47"/>
      <c r="D2434" s="47"/>
      <c r="E2434" s="32"/>
    </row>
    <row r="2435" spans="2:5" x14ac:dyDescent="0.2">
      <c r="B2435" s="47"/>
      <c r="C2435" s="47"/>
      <c r="D2435" s="47"/>
      <c r="E2435" s="32"/>
    </row>
    <row r="2436" spans="2:5" x14ac:dyDescent="0.2">
      <c r="B2436" s="47"/>
      <c r="C2436" s="47"/>
      <c r="D2436" s="47"/>
      <c r="E2436" s="32"/>
    </row>
    <row r="2437" spans="2:5" x14ac:dyDescent="0.2">
      <c r="B2437" s="47"/>
      <c r="C2437" s="47"/>
      <c r="D2437" s="47"/>
      <c r="E2437" s="32"/>
    </row>
    <row r="2438" spans="2:5" x14ac:dyDescent="0.2">
      <c r="B2438" s="47"/>
      <c r="C2438" s="47"/>
      <c r="D2438" s="47"/>
      <c r="E2438" s="32"/>
    </row>
    <row r="2439" spans="2:5" x14ac:dyDescent="0.2">
      <c r="B2439" s="47"/>
      <c r="C2439" s="47"/>
      <c r="D2439" s="47"/>
      <c r="E2439" s="32"/>
    </row>
    <row r="2440" spans="2:5" x14ac:dyDescent="0.2">
      <c r="B2440" s="47"/>
      <c r="C2440" s="47"/>
      <c r="D2440" s="47"/>
      <c r="E2440" s="32"/>
    </row>
    <row r="2441" spans="2:5" x14ac:dyDescent="0.2">
      <c r="B2441" s="47"/>
      <c r="C2441" s="47"/>
      <c r="D2441" s="47"/>
      <c r="E2441" s="32"/>
    </row>
    <row r="2442" spans="2:5" x14ac:dyDescent="0.2">
      <c r="B2442" s="47"/>
      <c r="C2442" s="47"/>
      <c r="D2442" s="47"/>
      <c r="E2442" s="32"/>
    </row>
    <row r="2443" spans="2:5" x14ac:dyDescent="0.2">
      <c r="B2443" s="47"/>
      <c r="C2443" s="47"/>
      <c r="D2443" s="47"/>
      <c r="E2443" s="32"/>
    </row>
    <row r="2444" spans="2:5" x14ac:dyDescent="0.2">
      <c r="B2444" s="47"/>
      <c r="C2444" s="47"/>
      <c r="D2444" s="47"/>
      <c r="E2444" s="32"/>
    </row>
    <row r="2445" spans="2:5" x14ac:dyDescent="0.2">
      <c r="B2445" s="47"/>
      <c r="C2445" s="47"/>
      <c r="D2445" s="47"/>
      <c r="E2445" s="32"/>
    </row>
    <row r="2446" spans="2:5" x14ac:dyDescent="0.2">
      <c r="B2446" s="47"/>
      <c r="C2446" s="47"/>
      <c r="D2446" s="47"/>
      <c r="E2446" s="32"/>
    </row>
    <row r="2447" spans="2:5" x14ac:dyDescent="0.2">
      <c r="B2447" s="47"/>
      <c r="C2447" s="47"/>
      <c r="D2447" s="47"/>
      <c r="E2447" s="32"/>
    </row>
    <row r="2448" spans="2:5" x14ac:dyDescent="0.2">
      <c r="B2448" s="47"/>
      <c r="C2448" s="47"/>
      <c r="D2448" s="47"/>
      <c r="E2448" s="32"/>
    </row>
    <row r="2449" spans="2:5" x14ac:dyDescent="0.2">
      <c r="B2449" s="47"/>
      <c r="C2449" s="47"/>
      <c r="D2449" s="47"/>
      <c r="E2449" s="32"/>
    </row>
    <row r="2450" spans="2:5" x14ac:dyDescent="0.2">
      <c r="B2450" s="47"/>
      <c r="C2450" s="47"/>
      <c r="D2450" s="47"/>
      <c r="E2450" s="32"/>
    </row>
    <row r="2451" spans="2:5" x14ac:dyDescent="0.2">
      <c r="B2451" s="47"/>
      <c r="C2451" s="47"/>
      <c r="D2451" s="47"/>
      <c r="E2451" s="32"/>
    </row>
    <row r="2452" spans="2:5" x14ac:dyDescent="0.2">
      <c r="B2452" s="47"/>
      <c r="C2452" s="47"/>
      <c r="D2452" s="47"/>
      <c r="E2452" s="32"/>
    </row>
    <row r="2453" spans="2:5" x14ac:dyDescent="0.2">
      <c r="B2453" s="47"/>
      <c r="C2453" s="47"/>
      <c r="D2453" s="47"/>
      <c r="E2453" s="32"/>
    </row>
    <row r="2454" spans="2:5" x14ac:dyDescent="0.2">
      <c r="B2454" s="47"/>
      <c r="C2454" s="47"/>
      <c r="D2454" s="47"/>
      <c r="E2454" s="32"/>
    </row>
    <row r="2455" spans="2:5" x14ac:dyDescent="0.2">
      <c r="B2455" s="47"/>
      <c r="C2455" s="47"/>
      <c r="D2455" s="47"/>
      <c r="E2455" s="32"/>
    </row>
    <row r="2456" spans="2:5" x14ac:dyDescent="0.2">
      <c r="B2456" s="47"/>
      <c r="C2456" s="47"/>
      <c r="D2456" s="47"/>
      <c r="E2456" s="32"/>
    </row>
    <row r="2457" spans="2:5" x14ac:dyDescent="0.2">
      <c r="B2457" s="47"/>
      <c r="C2457" s="47"/>
      <c r="D2457" s="47"/>
      <c r="E2457" s="32"/>
    </row>
    <row r="2458" spans="2:5" x14ac:dyDescent="0.2">
      <c r="B2458" s="47"/>
      <c r="C2458" s="47"/>
      <c r="D2458" s="47"/>
      <c r="E2458" s="32"/>
    </row>
    <row r="2459" spans="2:5" x14ac:dyDescent="0.2">
      <c r="B2459" s="47"/>
      <c r="C2459" s="47"/>
      <c r="D2459" s="47"/>
      <c r="E2459" s="32"/>
    </row>
    <row r="2460" spans="2:5" x14ac:dyDescent="0.2">
      <c r="B2460" s="47"/>
      <c r="C2460" s="47"/>
      <c r="D2460" s="47"/>
      <c r="E2460" s="32"/>
    </row>
    <row r="2461" spans="2:5" x14ac:dyDescent="0.2">
      <c r="B2461" s="47"/>
      <c r="C2461" s="47"/>
      <c r="D2461" s="47"/>
      <c r="E2461" s="32"/>
    </row>
    <row r="2462" spans="2:5" x14ac:dyDescent="0.2">
      <c r="B2462" s="47"/>
      <c r="C2462" s="47"/>
      <c r="D2462" s="47"/>
      <c r="E2462" s="32"/>
    </row>
    <row r="2463" spans="2:5" x14ac:dyDescent="0.2">
      <c r="B2463" s="47"/>
      <c r="C2463" s="47"/>
      <c r="D2463" s="47"/>
      <c r="E2463" s="32"/>
    </row>
    <row r="2464" spans="2:5" x14ac:dyDescent="0.2">
      <c r="B2464" s="47"/>
      <c r="C2464" s="47"/>
      <c r="D2464" s="47"/>
      <c r="E2464" s="32"/>
    </row>
    <row r="2465" spans="2:5" x14ac:dyDescent="0.2">
      <c r="B2465" s="47"/>
      <c r="C2465" s="47"/>
      <c r="D2465" s="47"/>
      <c r="E2465" s="32"/>
    </row>
    <row r="2466" spans="2:5" x14ac:dyDescent="0.2">
      <c r="B2466" s="47"/>
      <c r="C2466" s="47"/>
      <c r="D2466" s="47"/>
      <c r="E2466" s="32"/>
    </row>
    <row r="2467" spans="2:5" x14ac:dyDescent="0.2">
      <c r="B2467" s="47"/>
      <c r="C2467" s="47"/>
      <c r="D2467" s="47"/>
      <c r="E2467" s="32"/>
    </row>
    <row r="2468" spans="2:5" x14ac:dyDescent="0.2">
      <c r="B2468" s="47"/>
      <c r="C2468" s="47"/>
      <c r="D2468" s="47"/>
      <c r="E2468" s="32"/>
    </row>
    <row r="2469" spans="2:5" x14ac:dyDescent="0.2">
      <c r="B2469" s="47"/>
      <c r="C2469" s="47"/>
      <c r="D2469" s="47"/>
      <c r="E2469" s="32"/>
    </row>
    <row r="2470" spans="2:5" x14ac:dyDescent="0.2">
      <c r="B2470" s="47"/>
      <c r="C2470" s="47"/>
      <c r="D2470" s="47"/>
      <c r="E2470" s="32"/>
    </row>
    <row r="2471" spans="2:5" x14ac:dyDescent="0.2">
      <c r="B2471" s="47"/>
      <c r="C2471" s="47"/>
      <c r="D2471" s="47"/>
      <c r="E2471" s="32"/>
    </row>
    <row r="2472" spans="2:5" x14ac:dyDescent="0.2">
      <c r="B2472" s="47"/>
      <c r="C2472" s="47"/>
      <c r="D2472" s="47"/>
      <c r="E2472" s="32"/>
    </row>
    <row r="2473" spans="2:5" x14ac:dyDescent="0.2">
      <c r="B2473" s="47"/>
      <c r="C2473" s="47"/>
      <c r="D2473" s="47"/>
      <c r="E2473" s="32"/>
    </row>
    <row r="2474" spans="2:5" x14ac:dyDescent="0.2">
      <c r="B2474" s="47"/>
      <c r="C2474" s="47"/>
      <c r="D2474" s="47"/>
      <c r="E2474" s="32"/>
    </row>
    <row r="2475" spans="2:5" x14ac:dyDescent="0.2">
      <c r="B2475" s="47"/>
      <c r="C2475" s="47"/>
      <c r="D2475" s="47"/>
      <c r="E2475" s="32"/>
    </row>
    <row r="2476" spans="2:5" x14ac:dyDescent="0.2">
      <c r="B2476" s="47"/>
      <c r="C2476" s="47"/>
      <c r="D2476" s="47"/>
      <c r="E2476" s="32"/>
    </row>
    <row r="2477" spans="2:5" x14ac:dyDescent="0.2">
      <c r="B2477" s="47"/>
      <c r="C2477" s="47"/>
      <c r="D2477" s="47"/>
      <c r="E2477" s="32"/>
    </row>
    <row r="2478" spans="2:5" x14ac:dyDescent="0.2">
      <c r="B2478" s="47"/>
      <c r="C2478" s="47"/>
      <c r="D2478" s="47"/>
      <c r="E2478" s="32"/>
    </row>
    <row r="2479" spans="2:5" x14ac:dyDescent="0.2">
      <c r="B2479" s="47"/>
      <c r="C2479" s="47"/>
      <c r="D2479" s="47"/>
      <c r="E2479" s="32"/>
    </row>
    <row r="2480" spans="2:5" x14ac:dyDescent="0.2">
      <c r="B2480" s="47"/>
      <c r="C2480" s="47"/>
      <c r="D2480" s="47"/>
      <c r="E2480" s="32"/>
    </row>
    <row r="2481" spans="2:5" x14ac:dyDescent="0.2">
      <c r="B2481" s="47"/>
      <c r="C2481" s="47"/>
      <c r="D2481" s="47"/>
      <c r="E2481" s="32"/>
    </row>
    <row r="2482" spans="2:5" x14ac:dyDescent="0.2">
      <c r="B2482" s="47"/>
      <c r="C2482" s="47"/>
      <c r="D2482" s="47"/>
      <c r="E2482" s="32"/>
    </row>
    <row r="2483" spans="2:5" x14ac:dyDescent="0.2">
      <c r="B2483" s="47"/>
      <c r="C2483" s="47"/>
      <c r="D2483" s="47"/>
      <c r="E2483" s="32"/>
    </row>
    <row r="2484" spans="2:5" x14ac:dyDescent="0.2">
      <c r="B2484" s="47"/>
      <c r="C2484" s="47"/>
      <c r="D2484" s="47"/>
      <c r="E2484" s="32"/>
    </row>
    <row r="2485" spans="2:5" x14ac:dyDescent="0.2">
      <c r="B2485" s="47"/>
      <c r="C2485" s="47"/>
      <c r="D2485" s="47"/>
      <c r="E2485" s="32"/>
    </row>
    <row r="2486" spans="2:5" x14ac:dyDescent="0.2">
      <c r="B2486" s="47"/>
      <c r="C2486" s="47"/>
      <c r="D2486" s="47"/>
      <c r="E2486" s="32"/>
    </row>
    <row r="2487" spans="2:5" x14ac:dyDescent="0.2">
      <c r="B2487" s="47"/>
      <c r="C2487" s="47"/>
      <c r="D2487" s="47"/>
      <c r="E2487" s="32"/>
    </row>
    <row r="2488" spans="2:5" x14ac:dyDescent="0.2">
      <c r="B2488" s="47"/>
      <c r="C2488" s="47"/>
      <c r="D2488" s="47"/>
      <c r="E2488" s="32"/>
    </row>
    <row r="2489" spans="2:5" x14ac:dyDescent="0.2">
      <c r="B2489" s="47"/>
      <c r="C2489" s="47"/>
      <c r="D2489" s="47"/>
      <c r="E2489" s="32"/>
    </row>
    <row r="2490" spans="2:5" x14ac:dyDescent="0.2">
      <c r="B2490" s="47"/>
      <c r="C2490" s="47"/>
      <c r="D2490" s="47"/>
      <c r="E2490" s="32"/>
    </row>
    <row r="2491" spans="2:5" x14ac:dyDescent="0.2">
      <c r="B2491" s="47"/>
      <c r="C2491" s="47"/>
      <c r="D2491" s="47"/>
      <c r="E2491" s="32"/>
    </row>
    <row r="2492" spans="2:5" x14ac:dyDescent="0.2">
      <c r="B2492" s="47"/>
      <c r="C2492" s="47"/>
      <c r="D2492" s="47"/>
      <c r="E2492" s="32"/>
    </row>
    <row r="2493" spans="2:5" x14ac:dyDescent="0.2">
      <c r="B2493" s="47"/>
      <c r="C2493" s="47"/>
      <c r="D2493" s="47"/>
      <c r="E2493" s="32"/>
    </row>
    <row r="2494" spans="2:5" x14ac:dyDescent="0.2">
      <c r="B2494" s="47"/>
      <c r="C2494" s="47"/>
      <c r="D2494" s="47"/>
      <c r="E2494" s="32"/>
    </row>
    <row r="2495" spans="2:5" x14ac:dyDescent="0.2">
      <c r="B2495" s="47"/>
      <c r="C2495" s="47"/>
      <c r="D2495" s="47"/>
      <c r="E2495" s="32"/>
    </row>
    <row r="2496" spans="2:5" x14ac:dyDescent="0.2">
      <c r="B2496" s="47"/>
      <c r="C2496" s="47"/>
      <c r="D2496" s="47"/>
      <c r="E2496" s="32"/>
    </row>
    <row r="2497" spans="2:5" x14ac:dyDescent="0.2">
      <c r="B2497" s="47"/>
      <c r="C2497" s="47"/>
      <c r="D2497" s="47"/>
      <c r="E2497" s="32"/>
    </row>
    <row r="2498" spans="2:5" x14ac:dyDescent="0.2">
      <c r="B2498" s="47"/>
      <c r="C2498" s="47"/>
      <c r="D2498" s="47"/>
      <c r="E2498" s="32"/>
    </row>
    <row r="2499" spans="2:5" x14ac:dyDescent="0.2">
      <c r="B2499" s="47"/>
      <c r="C2499" s="47"/>
      <c r="D2499" s="47"/>
      <c r="E2499" s="32"/>
    </row>
    <row r="2500" spans="2:5" x14ac:dyDescent="0.2">
      <c r="B2500" s="47"/>
      <c r="C2500" s="47"/>
      <c r="D2500" s="47"/>
      <c r="E2500" s="32"/>
    </row>
    <row r="2501" spans="2:5" x14ac:dyDescent="0.2">
      <c r="B2501" s="47"/>
      <c r="C2501" s="47"/>
      <c r="D2501" s="47"/>
      <c r="E2501" s="32"/>
    </row>
    <row r="2502" spans="2:5" x14ac:dyDescent="0.2">
      <c r="B2502" s="47"/>
      <c r="C2502" s="47"/>
      <c r="D2502" s="47"/>
      <c r="E2502" s="32"/>
    </row>
    <row r="2503" spans="2:5" x14ac:dyDescent="0.2">
      <c r="B2503" s="47"/>
      <c r="C2503" s="47"/>
      <c r="D2503" s="47"/>
      <c r="E2503" s="32"/>
    </row>
    <row r="2504" spans="2:5" x14ac:dyDescent="0.2">
      <c r="B2504" s="47"/>
      <c r="C2504" s="47"/>
      <c r="D2504" s="47"/>
      <c r="E2504" s="32"/>
    </row>
    <row r="2505" spans="2:5" x14ac:dyDescent="0.2">
      <c r="B2505" s="47"/>
      <c r="C2505" s="47"/>
      <c r="D2505" s="47"/>
      <c r="E2505" s="32"/>
    </row>
    <row r="2506" spans="2:5" x14ac:dyDescent="0.2">
      <c r="B2506" s="47"/>
      <c r="C2506" s="47"/>
      <c r="D2506" s="47"/>
      <c r="E2506" s="32"/>
    </row>
    <row r="2507" spans="2:5" x14ac:dyDescent="0.2">
      <c r="B2507" s="47"/>
      <c r="C2507" s="47"/>
      <c r="D2507" s="47"/>
      <c r="E2507" s="32"/>
    </row>
    <row r="2508" spans="2:5" x14ac:dyDescent="0.2">
      <c r="B2508" s="47"/>
      <c r="C2508" s="47"/>
      <c r="D2508" s="47"/>
      <c r="E2508" s="32"/>
    </row>
    <row r="2509" spans="2:5" x14ac:dyDescent="0.2">
      <c r="B2509" s="47"/>
      <c r="C2509" s="47"/>
      <c r="D2509" s="47"/>
      <c r="E2509" s="32"/>
    </row>
    <row r="2510" spans="2:5" x14ac:dyDescent="0.2">
      <c r="B2510" s="47"/>
      <c r="C2510" s="47"/>
      <c r="D2510" s="47"/>
      <c r="E2510" s="32"/>
    </row>
    <row r="2511" spans="2:5" x14ac:dyDescent="0.2">
      <c r="B2511" s="47"/>
      <c r="C2511" s="47"/>
      <c r="D2511" s="47"/>
      <c r="E2511" s="32"/>
    </row>
    <row r="2512" spans="2:5" x14ac:dyDescent="0.2">
      <c r="B2512" s="47"/>
      <c r="C2512" s="47"/>
      <c r="D2512" s="47"/>
      <c r="E2512" s="32"/>
    </row>
    <row r="2513" spans="2:5" x14ac:dyDescent="0.2">
      <c r="B2513" s="47"/>
      <c r="C2513" s="47"/>
      <c r="D2513" s="47"/>
      <c r="E2513" s="32"/>
    </row>
    <row r="2514" spans="2:5" x14ac:dyDescent="0.2">
      <c r="B2514" s="47"/>
      <c r="C2514" s="47"/>
      <c r="D2514" s="47"/>
      <c r="E2514" s="32"/>
    </row>
    <row r="2515" spans="2:5" x14ac:dyDescent="0.2">
      <c r="B2515" s="47"/>
      <c r="C2515" s="47"/>
      <c r="D2515" s="47"/>
      <c r="E2515" s="32"/>
    </row>
    <row r="2516" spans="2:5" x14ac:dyDescent="0.2">
      <c r="B2516" s="47"/>
      <c r="C2516" s="47"/>
      <c r="D2516" s="47"/>
      <c r="E2516" s="32"/>
    </row>
    <row r="2517" spans="2:5" x14ac:dyDescent="0.2">
      <c r="B2517" s="47"/>
      <c r="C2517" s="47"/>
      <c r="D2517" s="47"/>
      <c r="E2517" s="32"/>
    </row>
    <row r="2518" spans="2:5" x14ac:dyDescent="0.2">
      <c r="B2518" s="47"/>
      <c r="C2518" s="47"/>
      <c r="D2518" s="47"/>
      <c r="E2518" s="32"/>
    </row>
    <row r="2519" spans="2:5" x14ac:dyDescent="0.2">
      <c r="B2519" s="47"/>
      <c r="C2519" s="47"/>
      <c r="D2519" s="47"/>
      <c r="E2519" s="32"/>
    </row>
    <row r="2520" spans="2:5" x14ac:dyDescent="0.2">
      <c r="B2520" s="47"/>
      <c r="C2520" s="47"/>
      <c r="D2520" s="47"/>
      <c r="E2520" s="32"/>
    </row>
    <row r="2521" spans="2:5" x14ac:dyDescent="0.2">
      <c r="B2521" s="47"/>
      <c r="C2521" s="47"/>
      <c r="D2521" s="47"/>
      <c r="E2521" s="32"/>
    </row>
    <row r="2522" spans="2:5" x14ac:dyDescent="0.2">
      <c r="B2522" s="47"/>
      <c r="C2522" s="47"/>
      <c r="D2522" s="47"/>
      <c r="E2522" s="32"/>
    </row>
    <row r="2523" spans="2:5" x14ac:dyDescent="0.2">
      <c r="B2523" s="47"/>
      <c r="C2523" s="47"/>
      <c r="D2523" s="47"/>
      <c r="E2523" s="32"/>
    </row>
    <row r="2524" spans="2:5" x14ac:dyDescent="0.2">
      <c r="B2524" s="47"/>
      <c r="C2524" s="47"/>
      <c r="D2524" s="47"/>
      <c r="E2524" s="32"/>
    </row>
    <row r="2525" spans="2:5" x14ac:dyDescent="0.2">
      <c r="B2525" s="47"/>
      <c r="C2525" s="47"/>
      <c r="D2525" s="47"/>
      <c r="E2525" s="32"/>
    </row>
    <row r="2526" spans="2:5" x14ac:dyDescent="0.2">
      <c r="B2526" s="47"/>
      <c r="C2526" s="47"/>
      <c r="D2526" s="47"/>
      <c r="E2526" s="32"/>
    </row>
    <row r="2527" spans="2:5" x14ac:dyDescent="0.2">
      <c r="B2527" s="47"/>
      <c r="C2527" s="47"/>
      <c r="D2527" s="47"/>
      <c r="E2527" s="32"/>
    </row>
    <row r="2528" spans="2:5" x14ac:dyDescent="0.2">
      <c r="B2528" s="47"/>
      <c r="C2528" s="47"/>
      <c r="D2528" s="47"/>
      <c r="E2528" s="32"/>
    </row>
    <row r="2529" spans="2:5" x14ac:dyDescent="0.2">
      <c r="B2529" s="47"/>
      <c r="C2529" s="47"/>
      <c r="D2529" s="47"/>
      <c r="E2529" s="32"/>
    </row>
    <row r="2530" spans="2:5" x14ac:dyDescent="0.2">
      <c r="B2530" s="47"/>
      <c r="C2530" s="47"/>
      <c r="D2530" s="47"/>
      <c r="E2530" s="32"/>
    </row>
    <row r="2531" spans="2:5" x14ac:dyDescent="0.2">
      <c r="B2531" s="47"/>
      <c r="C2531" s="47"/>
      <c r="D2531" s="47"/>
      <c r="E2531" s="32"/>
    </row>
    <row r="2532" spans="2:5" x14ac:dyDescent="0.2">
      <c r="B2532" s="47"/>
      <c r="C2532" s="47"/>
      <c r="D2532" s="47"/>
      <c r="E2532" s="32"/>
    </row>
    <row r="2533" spans="2:5" x14ac:dyDescent="0.2">
      <c r="B2533" s="47"/>
      <c r="C2533" s="47"/>
      <c r="D2533" s="47"/>
      <c r="E2533" s="32"/>
    </row>
    <row r="2534" spans="2:5" x14ac:dyDescent="0.2">
      <c r="B2534" s="47"/>
      <c r="C2534" s="47"/>
      <c r="D2534" s="47"/>
      <c r="E2534" s="32"/>
    </row>
    <row r="2535" spans="2:5" x14ac:dyDescent="0.2">
      <c r="B2535" s="47"/>
      <c r="C2535" s="47"/>
      <c r="D2535" s="47"/>
      <c r="E2535" s="32"/>
    </row>
    <row r="2536" spans="2:5" x14ac:dyDescent="0.2">
      <c r="B2536" s="47"/>
      <c r="C2536" s="47"/>
      <c r="D2536" s="47"/>
      <c r="E2536" s="32"/>
    </row>
    <row r="2537" spans="2:5" x14ac:dyDescent="0.2">
      <c r="B2537" s="47"/>
      <c r="C2537" s="47"/>
      <c r="D2537" s="47"/>
      <c r="E2537" s="32"/>
    </row>
    <row r="2538" spans="2:5" x14ac:dyDescent="0.2">
      <c r="B2538" s="47"/>
      <c r="C2538" s="47"/>
      <c r="D2538" s="47"/>
      <c r="E2538" s="32"/>
    </row>
    <row r="2539" spans="2:5" x14ac:dyDescent="0.2">
      <c r="B2539" s="47"/>
      <c r="C2539" s="47"/>
      <c r="D2539" s="47"/>
      <c r="E2539" s="32"/>
    </row>
    <row r="2540" spans="2:5" x14ac:dyDescent="0.2">
      <c r="B2540" s="47"/>
      <c r="C2540" s="47"/>
      <c r="D2540" s="47"/>
      <c r="E2540" s="32"/>
    </row>
    <row r="2541" spans="2:5" x14ac:dyDescent="0.2">
      <c r="B2541" s="47"/>
      <c r="C2541" s="47"/>
      <c r="D2541" s="47"/>
      <c r="E2541" s="32"/>
    </row>
    <row r="2542" spans="2:5" x14ac:dyDescent="0.2">
      <c r="B2542" s="47"/>
      <c r="C2542" s="47"/>
      <c r="D2542" s="47"/>
      <c r="E2542" s="32"/>
    </row>
    <row r="2543" spans="2:5" x14ac:dyDescent="0.2">
      <c r="B2543" s="47"/>
      <c r="C2543" s="47"/>
      <c r="D2543" s="47"/>
      <c r="E2543" s="32"/>
    </row>
    <row r="2544" spans="2:5" x14ac:dyDescent="0.2">
      <c r="B2544" s="47"/>
      <c r="C2544" s="47"/>
      <c r="D2544" s="47"/>
      <c r="E2544" s="32"/>
    </row>
    <row r="2545" spans="2:5" x14ac:dyDescent="0.2">
      <c r="B2545" s="47"/>
      <c r="C2545" s="47"/>
      <c r="D2545" s="47"/>
      <c r="E2545" s="32"/>
    </row>
    <row r="2546" spans="2:5" x14ac:dyDescent="0.2">
      <c r="B2546" s="47"/>
      <c r="C2546" s="47"/>
      <c r="D2546" s="47"/>
      <c r="E2546" s="32"/>
    </row>
    <row r="2547" spans="2:5" x14ac:dyDescent="0.2">
      <c r="B2547" s="47"/>
      <c r="C2547" s="47"/>
      <c r="D2547" s="47"/>
      <c r="E2547" s="32"/>
    </row>
    <row r="2548" spans="2:5" x14ac:dyDescent="0.2">
      <c r="B2548" s="47"/>
      <c r="C2548" s="47"/>
      <c r="D2548" s="47"/>
      <c r="E2548" s="32"/>
    </row>
    <row r="2549" spans="2:5" x14ac:dyDescent="0.2">
      <c r="B2549" s="47"/>
      <c r="C2549" s="47"/>
      <c r="D2549" s="47"/>
      <c r="E2549" s="32"/>
    </row>
    <row r="2550" spans="2:5" x14ac:dyDescent="0.2">
      <c r="B2550" s="47"/>
      <c r="C2550" s="47"/>
      <c r="D2550" s="47"/>
      <c r="E2550" s="32"/>
    </row>
    <row r="2551" spans="2:5" x14ac:dyDescent="0.2">
      <c r="B2551" s="47"/>
      <c r="C2551" s="47"/>
      <c r="D2551" s="47"/>
      <c r="E2551" s="32"/>
    </row>
    <row r="2552" spans="2:5" x14ac:dyDescent="0.2">
      <c r="B2552" s="47"/>
      <c r="C2552" s="47"/>
      <c r="D2552" s="47"/>
      <c r="E2552" s="32"/>
    </row>
    <row r="2553" spans="2:5" x14ac:dyDescent="0.2">
      <c r="B2553" s="47"/>
      <c r="C2553" s="47"/>
      <c r="D2553" s="47"/>
      <c r="E2553" s="32"/>
    </row>
    <row r="2554" spans="2:5" x14ac:dyDescent="0.2">
      <c r="B2554" s="47"/>
      <c r="C2554" s="47"/>
      <c r="D2554" s="47"/>
      <c r="E2554" s="32"/>
    </row>
    <row r="2555" spans="2:5" x14ac:dyDescent="0.2">
      <c r="B2555" s="47"/>
      <c r="C2555" s="47"/>
      <c r="D2555" s="47"/>
      <c r="E2555" s="32"/>
    </row>
    <row r="2556" spans="2:5" x14ac:dyDescent="0.2">
      <c r="B2556" s="47"/>
      <c r="C2556" s="47"/>
      <c r="D2556" s="47"/>
      <c r="E2556" s="32"/>
    </row>
    <row r="2557" spans="2:5" x14ac:dyDescent="0.2">
      <c r="B2557" s="47"/>
      <c r="C2557" s="47"/>
      <c r="D2557" s="47"/>
      <c r="E2557" s="32"/>
    </row>
    <row r="2558" spans="2:5" x14ac:dyDescent="0.2">
      <c r="B2558" s="47"/>
      <c r="C2558" s="47"/>
      <c r="D2558" s="47"/>
      <c r="E2558" s="32"/>
    </row>
    <row r="2559" spans="2:5" x14ac:dyDescent="0.2">
      <c r="B2559" s="47"/>
      <c r="C2559" s="47"/>
      <c r="D2559" s="47"/>
      <c r="E2559" s="32"/>
    </row>
    <row r="2560" spans="2:5" x14ac:dyDescent="0.2">
      <c r="B2560" s="47"/>
      <c r="C2560" s="47"/>
      <c r="D2560" s="47"/>
      <c r="E2560" s="32"/>
    </row>
    <row r="2561" spans="2:5" x14ac:dyDescent="0.2">
      <c r="B2561" s="47"/>
      <c r="C2561" s="47"/>
      <c r="D2561" s="47"/>
      <c r="E2561" s="32"/>
    </row>
    <row r="2562" spans="2:5" x14ac:dyDescent="0.2">
      <c r="B2562" s="47"/>
      <c r="C2562" s="47"/>
      <c r="D2562" s="47"/>
      <c r="E2562" s="32"/>
    </row>
    <row r="2563" spans="2:5" x14ac:dyDescent="0.2">
      <c r="B2563" s="47"/>
      <c r="C2563" s="47"/>
      <c r="D2563" s="47"/>
      <c r="E2563" s="32"/>
    </row>
    <row r="2564" spans="2:5" x14ac:dyDescent="0.2">
      <c r="B2564" s="47"/>
      <c r="C2564" s="47"/>
      <c r="D2564" s="47"/>
      <c r="E2564" s="32"/>
    </row>
    <row r="2565" spans="2:5" x14ac:dyDescent="0.2">
      <c r="B2565" s="47"/>
      <c r="C2565" s="47"/>
      <c r="D2565" s="47"/>
      <c r="E2565" s="32"/>
    </row>
    <row r="2566" spans="2:5" x14ac:dyDescent="0.2">
      <c r="B2566" s="47"/>
      <c r="C2566" s="47"/>
      <c r="D2566" s="47"/>
      <c r="E2566" s="32"/>
    </row>
    <row r="2567" spans="2:5" x14ac:dyDescent="0.2">
      <c r="B2567" s="47"/>
      <c r="C2567" s="47"/>
      <c r="D2567" s="47"/>
      <c r="E2567" s="32"/>
    </row>
    <row r="2568" spans="2:5" x14ac:dyDescent="0.2">
      <c r="B2568" s="47"/>
      <c r="C2568" s="47"/>
      <c r="D2568" s="47"/>
      <c r="E2568" s="32"/>
    </row>
    <row r="2569" spans="2:5" x14ac:dyDescent="0.2">
      <c r="B2569" s="47"/>
      <c r="C2569" s="47"/>
      <c r="D2569" s="47"/>
      <c r="E2569" s="32"/>
    </row>
    <row r="2570" spans="2:5" x14ac:dyDescent="0.2">
      <c r="B2570" s="47"/>
      <c r="C2570" s="47"/>
      <c r="D2570" s="47"/>
      <c r="E2570" s="32"/>
    </row>
    <row r="2571" spans="2:5" x14ac:dyDescent="0.2">
      <c r="B2571" s="47"/>
      <c r="C2571" s="47"/>
      <c r="D2571" s="47"/>
      <c r="E2571" s="32"/>
    </row>
    <row r="2572" spans="2:5" x14ac:dyDescent="0.2">
      <c r="B2572" s="47"/>
      <c r="C2572" s="47"/>
      <c r="D2572" s="47"/>
      <c r="E2572" s="32"/>
    </row>
    <row r="2573" spans="2:5" x14ac:dyDescent="0.2">
      <c r="B2573" s="47"/>
      <c r="C2573" s="47"/>
      <c r="D2573" s="47"/>
      <c r="E2573" s="32"/>
    </row>
    <row r="2574" spans="2:5" x14ac:dyDescent="0.2">
      <c r="B2574" s="47"/>
      <c r="C2574" s="47"/>
      <c r="D2574" s="47"/>
      <c r="E2574" s="32"/>
    </row>
    <row r="2575" spans="2:5" x14ac:dyDescent="0.2">
      <c r="B2575" s="47"/>
      <c r="C2575" s="47"/>
      <c r="D2575" s="47"/>
      <c r="E2575" s="32"/>
    </row>
    <row r="2576" spans="2:5" x14ac:dyDescent="0.2">
      <c r="B2576" s="47"/>
      <c r="C2576" s="47"/>
      <c r="D2576" s="47"/>
      <c r="E2576" s="32"/>
    </row>
    <row r="2577" spans="2:5" x14ac:dyDescent="0.2">
      <c r="B2577" s="47"/>
      <c r="C2577" s="47"/>
      <c r="D2577" s="47"/>
      <c r="E2577" s="32"/>
    </row>
    <row r="2578" spans="2:5" x14ac:dyDescent="0.2">
      <c r="B2578" s="47"/>
      <c r="C2578" s="47"/>
      <c r="D2578" s="47"/>
      <c r="E2578" s="32"/>
    </row>
    <row r="2579" spans="2:5" x14ac:dyDescent="0.2">
      <c r="B2579" s="47"/>
      <c r="C2579" s="47"/>
      <c r="D2579" s="47"/>
      <c r="E2579" s="32"/>
    </row>
    <row r="2580" spans="2:5" x14ac:dyDescent="0.2">
      <c r="B2580" s="47"/>
      <c r="C2580" s="47"/>
      <c r="D2580" s="47"/>
      <c r="E2580" s="32"/>
    </row>
    <row r="2581" spans="2:5" x14ac:dyDescent="0.2">
      <c r="B2581" s="47"/>
      <c r="C2581" s="47"/>
      <c r="D2581" s="47"/>
      <c r="E2581" s="32"/>
    </row>
    <row r="2582" spans="2:5" x14ac:dyDescent="0.2">
      <c r="B2582" s="47"/>
      <c r="C2582" s="47"/>
      <c r="D2582" s="47"/>
      <c r="E2582" s="32"/>
    </row>
    <row r="2583" spans="2:5" x14ac:dyDescent="0.2">
      <c r="B2583" s="47"/>
      <c r="C2583" s="47"/>
      <c r="D2583" s="47"/>
      <c r="E2583" s="32"/>
    </row>
    <row r="2584" spans="2:5" x14ac:dyDescent="0.2">
      <c r="B2584" s="47"/>
      <c r="C2584" s="47"/>
      <c r="D2584" s="47"/>
      <c r="E2584" s="32"/>
    </row>
    <row r="2585" spans="2:5" x14ac:dyDescent="0.2">
      <c r="B2585" s="47"/>
      <c r="C2585" s="47"/>
      <c r="D2585" s="47"/>
      <c r="E2585" s="32"/>
    </row>
    <row r="2586" spans="2:5" x14ac:dyDescent="0.2">
      <c r="B2586" s="47"/>
      <c r="C2586" s="47"/>
      <c r="D2586" s="47"/>
      <c r="E2586" s="32"/>
    </row>
    <row r="2587" spans="2:5" x14ac:dyDescent="0.2">
      <c r="B2587" s="47"/>
      <c r="C2587" s="47"/>
      <c r="D2587" s="47"/>
      <c r="E2587" s="32"/>
    </row>
    <row r="2588" spans="2:5" x14ac:dyDescent="0.2">
      <c r="B2588" s="47"/>
      <c r="C2588" s="47"/>
      <c r="D2588" s="47"/>
      <c r="E2588" s="32"/>
    </row>
    <row r="2589" spans="2:5" x14ac:dyDescent="0.2">
      <c r="B2589" s="47"/>
      <c r="C2589" s="47"/>
      <c r="D2589" s="47"/>
      <c r="E2589" s="32"/>
    </row>
    <row r="2590" spans="2:5" x14ac:dyDescent="0.2">
      <c r="B2590" s="47"/>
      <c r="C2590" s="47"/>
      <c r="D2590" s="47"/>
      <c r="E2590" s="32"/>
    </row>
    <row r="2591" spans="2:5" x14ac:dyDescent="0.2">
      <c r="B2591" s="47"/>
      <c r="C2591" s="47"/>
      <c r="D2591" s="47"/>
      <c r="E2591" s="32"/>
    </row>
    <row r="2592" spans="2:5" x14ac:dyDescent="0.2">
      <c r="B2592" s="47"/>
      <c r="C2592" s="47"/>
      <c r="D2592" s="47"/>
      <c r="E2592" s="32"/>
    </row>
    <row r="2593" spans="2:5" x14ac:dyDescent="0.2">
      <c r="B2593" s="47"/>
      <c r="C2593" s="47"/>
      <c r="D2593" s="47"/>
      <c r="E2593" s="32"/>
    </row>
    <row r="2594" spans="2:5" x14ac:dyDescent="0.2">
      <c r="B2594" s="47"/>
      <c r="C2594" s="47"/>
      <c r="D2594" s="47"/>
      <c r="E2594" s="32"/>
    </row>
    <row r="2595" spans="2:5" x14ac:dyDescent="0.2">
      <c r="B2595" s="47"/>
      <c r="C2595" s="47"/>
      <c r="D2595" s="47"/>
      <c r="E2595" s="32"/>
    </row>
    <row r="2596" spans="2:5" x14ac:dyDescent="0.2">
      <c r="B2596" s="47"/>
      <c r="C2596" s="47"/>
      <c r="D2596" s="47"/>
      <c r="E2596" s="32"/>
    </row>
    <row r="2597" spans="2:5" x14ac:dyDescent="0.2">
      <c r="B2597" s="47"/>
      <c r="C2597" s="47"/>
      <c r="D2597" s="47"/>
      <c r="E2597" s="32"/>
    </row>
    <row r="2598" spans="2:5" x14ac:dyDescent="0.2">
      <c r="B2598" s="47"/>
      <c r="C2598" s="47"/>
      <c r="D2598" s="47"/>
      <c r="E2598" s="32"/>
    </row>
    <row r="2599" spans="2:5" x14ac:dyDescent="0.2">
      <c r="B2599" s="47"/>
      <c r="C2599" s="47"/>
      <c r="D2599" s="47"/>
      <c r="E2599" s="32"/>
    </row>
    <row r="2600" spans="2:5" x14ac:dyDescent="0.2">
      <c r="B2600" s="47"/>
      <c r="C2600" s="47"/>
      <c r="D2600" s="47"/>
      <c r="E2600" s="32"/>
    </row>
    <row r="2601" spans="2:5" x14ac:dyDescent="0.2">
      <c r="B2601" s="47"/>
      <c r="C2601" s="47"/>
      <c r="D2601" s="47"/>
      <c r="E2601" s="32"/>
    </row>
    <row r="2602" spans="2:5" x14ac:dyDescent="0.2">
      <c r="B2602" s="47"/>
      <c r="C2602" s="47"/>
      <c r="D2602" s="47"/>
      <c r="E2602" s="32"/>
    </row>
    <row r="2603" spans="2:5" x14ac:dyDescent="0.2">
      <c r="B2603" s="47"/>
      <c r="C2603" s="47"/>
      <c r="D2603" s="47"/>
      <c r="E2603" s="32"/>
    </row>
    <row r="2604" spans="2:5" x14ac:dyDescent="0.2">
      <c r="B2604" s="47"/>
      <c r="C2604" s="47"/>
      <c r="D2604" s="47"/>
      <c r="E2604" s="32"/>
    </row>
    <row r="2605" spans="2:5" x14ac:dyDescent="0.2">
      <c r="B2605" s="47"/>
      <c r="C2605" s="47"/>
      <c r="D2605" s="47"/>
      <c r="E2605" s="32"/>
    </row>
    <row r="2606" spans="2:5" x14ac:dyDescent="0.2">
      <c r="B2606" s="47"/>
      <c r="C2606" s="47"/>
      <c r="D2606" s="47"/>
      <c r="E2606" s="32"/>
    </row>
    <row r="2607" spans="2:5" x14ac:dyDescent="0.2">
      <c r="B2607" s="47"/>
      <c r="C2607" s="47"/>
      <c r="D2607" s="47"/>
      <c r="E2607" s="32"/>
    </row>
    <row r="2608" spans="2:5" x14ac:dyDescent="0.2">
      <c r="B2608" s="47"/>
      <c r="C2608" s="47"/>
      <c r="D2608" s="47"/>
      <c r="E2608" s="32"/>
    </row>
    <row r="2609" spans="2:5" x14ac:dyDescent="0.2">
      <c r="B2609" s="47"/>
      <c r="C2609" s="47"/>
      <c r="D2609" s="47"/>
      <c r="E2609" s="32"/>
    </row>
    <row r="2610" spans="2:5" x14ac:dyDescent="0.2">
      <c r="B2610" s="47"/>
      <c r="C2610" s="47"/>
      <c r="D2610" s="47"/>
      <c r="E2610" s="32"/>
    </row>
    <row r="2611" spans="2:5" x14ac:dyDescent="0.2">
      <c r="B2611" s="47"/>
      <c r="C2611" s="47"/>
      <c r="D2611" s="47"/>
      <c r="E2611" s="32"/>
    </row>
    <row r="2612" spans="2:5" x14ac:dyDescent="0.2">
      <c r="B2612" s="47"/>
      <c r="C2612" s="47"/>
      <c r="D2612" s="47"/>
      <c r="E2612" s="32"/>
    </row>
    <row r="2613" spans="2:5" x14ac:dyDescent="0.2">
      <c r="B2613" s="47"/>
      <c r="C2613" s="47"/>
      <c r="D2613" s="47"/>
      <c r="E2613" s="32"/>
    </row>
    <row r="2614" spans="2:5" x14ac:dyDescent="0.2">
      <c r="B2614" s="47"/>
      <c r="C2614" s="47"/>
      <c r="D2614" s="47"/>
      <c r="E2614" s="32"/>
    </row>
    <row r="2615" spans="2:5" x14ac:dyDescent="0.2">
      <c r="B2615" s="47"/>
      <c r="C2615" s="47"/>
      <c r="D2615" s="47"/>
      <c r="E2615" s="32"/>
    </row>
    <row r="2616" spans="2:5" x14ac:dyDescent="0.2">
      <c r="B2616" s="47"/>
      <c r="C2616" s="47"/>
      <c r="D2616" s="47"/>
      <c r="E2616" s="32"/>
    </row>
    <row r="2617" spans="2:5" x14ac:dyDescent="0.2">
      <c r="B2617" s="47"/>
      <c r="C2617" s="47"/>
      <c r="D2617" s="47"/>
      <c r="E2617" s="32"/>
    </row>
    <row r="2618" spans="2:5" x14ac:dyDescent="0.2">
      <c r="B2618" s="47"/>
      <c r="C2618" s="47"/>
      <c r="D2618" s="47"/>
      <c r="E2618" s="32"/>
    </row>
    <row r="2619" spans="2:5" x14ac:dyDescent="0.2">
      <c r="B2619" s="47"/>
      <c r="C2619" s="47"/>
      <c r="D2619" s="47"/>
      <c r="E2619" s="32"/>
    </row>
    <row r="2620" spans="2:5" x14ac:dyDescent="0.2">
      <c r="B2620" s="47"/>
      <c r="C2620" s="47"/>
      <c r="D2620" s="47"/>
      <c r="E2620" s="32"/>
    </row>
    <row r="2621" spans="2:5" x14ac:dyDescent="0.2">
      <c r="B2621" s="47"/>
      <c r="C2621" s="47"/>
      <c r="D2621" s="47"/>
      <c r="E2621" s="32"/>
    </row>
    <row r="2622" spans="2:5" x14ac:dyDescent="0.2">
      <c r="B2622" s="47"/>
      <c r="C2622" s="47"/>
      <c r="D2622" s="47"/>
      <c r="E2622" s="32"/>
    </row>
    <row r="2623" spans="2:5" x14ac:dyDescent="0.2">
      <c r="B2623" s="47"/>
      <c r="C2623" s="47"/>
      <c r="D2623" s="47"/>
      <c r="E2623" s="32"/>
    </row>
    <row r="2624" spans="2:5" x14ac:dyDescent="0.2">
      <c r="B2624" s="47"/>
      <c r="C2624" s="47"/>
      <c r="D2624" s="47"/>
      <c r="E2624" s="32"/>
    </row>
    <row r="2625" spans="2:5" x14ac:dyDescent="0.2">
      <c r="B2625" s="47"/>
      <c r="C2625" s="47"/>
      <c r="D2625" s="47"/>
      <c r="E2625" s="32"/>
    </row>
    <row r="2626" spans="2:5" x14ac:dyDescent="0.2">
      <c r="B2626" s="47"/>
      <c r="C2626" s="47"/>
      <c r="D2626" s="47"/>
      <c r="E2626" s="32"/>
    </row>
    <row r="2627" spans="2:5" x14ac:dyDescent="0.2">
      <c r="B2627" s="47"/>
      <c r="C2627" s="47"/>
      <c r="D2627" s="47"/>
      <c r="E2627" s="32"/>
    </row>
    <row r="2628" spans="2:5" x14ac:dyDescent="0.2">
      <c r="B2628" s="47"/>
      <c r="C2628" s="47"/>
      <c r="D2628" s="47"/>
      <c r="E2628" s="32"/>
    </row>
    <row r="2629" spans="2:5" x14ac:dyDescent="0.2">
      <c r="B2629" s="47"/>
      <c r="C2629" s="47"/>
      <c r="D2629" s="47"/>
      <c r="E2629" s="32"/>
    </row>
    <row r="2630" spans="2:5" x14ac:dyDescent="0.2">
      <c r="B2630" s="47"/>
      <c r="C2630" s="47"/>
      <c r="D2630" s="47"/>
      <c r="E2630" s="32"/>
    </row>
    <row r="2631" spans="2:5" x14ac:dyDescent="0.2">
      <c r="B2631" s="47"/>
      <c r="C2631" s="47"/>
      <c r="D2631" s="47"/>
      <c r="E2631" s="32"/>
    </row>
    <row r="2632" spans="2:5" x14ac:dyDescent="0.2">
      <c r="B2632" s="47"/>
      <c r="C2632" s="47"/>
      <c r="D2632" s="47"/>
      <c r="E2632" s="32"/>
    </row>
    <row r="2633" spans="2:5" x14ac:dyDescent="0.2">
      <c r="B2633" s="47"/>
      <c r="C2633" s="47"/>
      <c r="D2633" s="47"/>
      <c r="E2633" s="32"/>
    </row>
    <row r="2634" spans="2:5" x14ac:dyDescent="0.2">
      <c r="B2634" s="47"/>
      <c r="C2634" s="47"/>
      <c r="D2634" s="47"/>
      <c r="E2634" s="32"/>
    </row>
    <row r="2635" spans="2:5" x14ac:dyDescent="0.2">
      <c r="B2635" s="47"/>
      <c r="C2635" s="47"/>
      <c r="D2635" s="47"/>
      <c r="E2635" s="32"/>
    </row>
    <row r="2636" spans="2:5" x14ac:dyDescent="0.2">
      <c r="B2636" s="47"/>
      <c r="C2636" s="47"/>
      <c r="D2636" s="47"/>
      <c r="E2636" s="32"/>
    </row>
    <row r="2637" spans="2:5" x14ac:dyDescent="0.2">
      <c r="B2637" s="47"/>
      <c r="C2637" s="47"/>
      <c r="D2637" s="47"/>
      <c r="E2637" s="32"/>
    </row>
    <row r="2638" spans="2:5" x14ac:dyDescent="0.2">
      <c r="B2638" s="47"/>
      <c r="C2638" s="47"/>
      <c r="D2638" s="47"/>
      <c r="E2638" s="32"/>
    </row>
    <row r="2639" spans="2:5" x14ac:dyDescent="0.2">
      <c r="B2639" s="47"/>
      <c r="C2639" s="47"/>
      <c r="D2639" s="47"/>
      <c r="E2639" s="32"/>
    </row>
    <row r="2640" spans="2:5" x14ac:dyDescent="0.2">
      <c r="B2640" s="47"/>
      <c r="C2640" s="47"/>
      <c r="D2640" s="47"/>
      <c r="E2640" s="32"/>
    </row>
    <row r="2641" spans="2:5" x14ac:dyDescent="0.2">
      <c r="B2641" s="47"/>
      <c r="C2641" s="47"/>
      <c r="D2641" s="47"/>
      <c r="E2641" s="32"/>
    </row>
    <row r="2642" spans="2:5" x14ac:dyDescent="0.2">
      <c r="B2642" s="47"/>
      <c r="C2642" s="47"/>
      <c r="D2642" s="47"/>
      <c r="E2642" s="32"/>
    </row>
    <row r="2643" spans="2:5" x14ac:dyDescent="0.2">
      <c r="B2643" s="47"/>
      <c r="C2643" s="47"/>
      <c r="D2643" s="47"/>
      <c r="E2643" s="32"/>
    </row>
    <row r="2644" spans="2:5" x14ac:dyDescent="0.2">
      <c r="B2644" s="47"/>
      <c r="C2644" s="47"/>
      <c r="D2644" s="47"/>
      <c r="E2644" s="32"/>
    </row>
    <row r="2645" spans="2:5" x14ac:dyDescent="0.2">
      <c r="B2645" s="47"/>
      <c r="C2645" s="47"/>
      <c r="D2645" s="47"/>
      <c r="E2645" s="32"/>
    </row>
    <row r="2646" spans="2:5" x14ac:dyDescent="0.2">
      <c r="B2646" s="47"/>
      <c r="C2646" s="47"/>
      <c r="D2646" s="47"/>
      <c r="E2646" s="32"/>
    </row>
    <row r="2647" spans="2:5" x14ac:dyDescent="0.2">
      <c r="B2647" s="47"/>
      <c r="C2647" s="47"/>
      <c r="D2647" s="47"/>
      <c r="E2647" s="32"/>
    </row>
    <row r="2648" spans="2:5" x14ac:dyDescent="0.2">
      <c r="B2648" s="47"/>
      <c r="C2648" s="47"/>
      <c r="D2648" s="47"/>
      <c r="E2648" s="32"/>
    </row>
    <row r="2649" spans="2:5" x14ac:dyDescent="0.2">
      <c r="B2649" s="47"/>
      <c r="C2649" s="47"/>
      <c r="D2649" s="47"/>
      <c r="E2649" s="32"/>
    </row>
    <row r="2650" spans="2:5" x14ac:dyDescent="0.2">
      <c r="B2650" s="47"/>
      <c r="C2650" s="47"/>
      <c r="D2650" s="47"/>
      <c r="E2650" s="32"/>
    </row>
    <row r="2651" spans="2:5" x14ac:dyDescent="0.2">
      <c r="B2651" s="47"/>
      <c r="C2651" s="47"/>
      <c r="D2651" s="47"/>
      <c r="E2651" s="32"/>
    </row>
    <row r="2652" spans="2:5" x14ac:dyDescent="0.2">
      <c r="B2652" s="47"/>
      <c r="C2652" s="47"/>
      <c r="D2652" s="47"/>
      <c r="E2652" s="32"/>
    </row>
    <row r="2653" spans="2:5" x14ac:dyDescent="0.2">
      <c r="B2653" s="47"/>
      <c r="C2653" s="47"/>
      <c r="D2653" s="47"/>
      <c r="E2653" s="32"/>
    </row>
    <row r="2654" spans="2:5" x14ac:dyDescent="0.2">
      <c r="B2654" s="47"/>
      <c r="C2654" s="47"/>
      <c r="D2654" s="47"/>
      <c r="E2654" s="32"/>
    </row>
    <row r="2655" spans="2:5" x14ac:dyDescent="0.2">
      <c r="B2655" s="47"/>
      <c r="C2655" s="47"/>
      <c r="D2655" s="47"/>
      <c r="E2655" s="32"/>
    </row>
    <row r="2656" spans="2:5" x14ac:dyDescent="0.2">
      <c r="B2656" s="47"/>
      <c r="C2656" s="47"/>
      <c r="D2656" s="47"/>
      <c r="E2656" s="32"/>
    </row>
    <row r="2657" spans="2:5" x14ac:dyDescent="0.2">
      <c r="B2657" s="47"/>
      <c r="C2657" s="47"/>
      <c r="D2657" s="47"/>
      <c r="E2657" s="32"/>
    </row>
    <row r="2658" spans="2:5" x14ac:dyDescent="0.2">
      <c r="B2658" s="47"/>
      <c r="C2658" s="47"/>
      <c r="D2658" s="47"/>
      <c r="E2658" s="32"/>
    </row>
    <row r="2659" spans="2:5" x14ac:dyDescent="0.2">
      <c r="B2659" s="47"/>
      <c r="C2659" s="47"/>
      <c r="D2659" s="47"/>
      <c r="E2659" s="32"/>
    </row>
    <row r="2660" spans="2:5" x14ac:dyDescent="0.2">
      <c r="B2660" s="47"/>
      <c r="C2660" s="47"/>
      <c r="D2660" s="47"/>
      <c r="E2660" s="32"/>
    </row>
    <row r="2661" spans="2:5" x14ac:dyDescent="0.2">
      <c r="B2661" s="47"/>
      <c r="C2661" s="47"/>
      <c r="D2661" s="47"/>
      <c r="E2661" s="32"/>
    </row>
    <row r="2662" spans="2:5" x14ac:dyDescent="0.2">
      <c r="B2662" s="47"/>
      <c r="C2662" s="47"/>
      <c r="D2662" s="47"/>
      <c r="E2662" s="32"/>
    </row>
    <row r="2663" spans="2:5" x14ac:dyDescent="0.2">
      <c r="B2663" s="47"/>
      <c r="C2663" s="47"/>
      <c r="D2663" s="47"/>
      <c r="E2663" s="32"/>
    </row>
    <row r="2664" spans="2:5" x14ac:dyDescent="0.2">
      <c r="B2664" s="47"/>
      <c r="C2664" s="47"/>
      <c r="D2664" s="47"/>
      <c r="E2664" s="32"/>
    </row>
    <row r="2665" spans="2:5" x14ac:dyDescent="0.2">
      <c r="B2665" s="47"/>
      <c r="C2665" s="47"/>
      <c r="D2665" s="47"/>
      <c r="E2665" s="32"/>
    </row>
    <row r="2666" spans="2:5" x14ac:dyDescent="0.2">
      <c r="B2666" s="47"/>
      <c r="C2666" s="47"/>
      <c r="D2666" s="47"/>
      <c r="E2666" s="32"/>
    </row>
    <row r="2667" spans="2:5" x14ac:dyDescent="0.2">
      <c r="B2667" s="47"/>
      <c r="C2667" s="47"/>
      <c r="D2667" s="47"/>
      <c r="E2667" s="32"/>
    </row>
    <row r="2668" spans="2:5" x14ac:dyDescent="0.2">
      <c r="B2668" s="47"/>
      <c r="C2668" s="47"/>
      <c r="D2668" s="47"/>
      <c r="E2668" s="32"/>
    </row>
    <row r="2669" spans="2:5" x14ac:dyDescent="0.2">
      <c r="B2669" s="47"/>
      <c r="C2669" s="47"/>
      <c r="D2669" s="47"/>
      <c r="E2669" s="32"/>
    </row>
    <row r="2670" spans="2:5" x14ac:dyDescent="0.2">
      <c r="B2670" s="47"/>
      <c r="C2670" s="47"/>
      <c r="D2670" s="47"/>
      <c r="E2670" s="32"/>
    </row>
    <row r="2671" spans="2:5" x14ac:dyDescent="0.2">
      <c r="B2671" s="47"/>
      <c r="C2671" s="47"/>
      <c r="D2671" s="47"/>
      <c r="E2671" s="32"/>
    </row>
    <row r="2672" spans="2:5" x14ac:dyDescent="0.2">
      <c r="B2672" s="47"/>
      <c r="C2672" s="47"/>
      <c r="D2672" s="47"/>
      <c r="E2672" s="32"/>
    </row>
    <row r="2673" spans="2:5" x14ac:dyDescent="0.2">
      <c r="B2673" s="47"/>
      <c r="C2673" s="47"/>
      <c r="D2673" s="47"/>
      <c r="E2673" s="32"/>
    </row>
    <row r="2674" spans="2:5" x14ac:dyDescent="0.2">
      <c r="B2674" s="47"/>
      <c r="C2674" s="47"/>
      <c r="D2674" s="47"/>
      <c r="E2674" s="32"/>
    </row>
    <row r="2675" spans="2:5" x14ac:dyDescent="0.2">
      <c r="B2675" s="47"/>
      <c r="C2675" s="47"/>
      <c r="D2675" s="47"/>
      <c r="E2675" s="32"/>
    </row>
    <row r="2676" spans="2:5" x14ac:dyDescent="0.2">
      <c r="B2676" s="47"/>
      <c r="C2676" s="47"/>
      <c r="D2676" s="47"/>
      <c r="E2676" s="32"/>
    </row>
    <row r="2677" spans="2:5" x14ac:dyDescent="0.2">
      <c r="B2677" s="47"/>
      <c r="C2677" s="47"/>
      <c r="D2677" s="47"/>
      <c r="E2677" s="32"/>
    </row>
    <row r="2678" spans="2:5" x14ac:dyDescent="0.2">
      <c r="B2678" s="47"/>
      <c r="C2678" s="47"/>
      <c r="D2678" s="47"/>
      <c r="E2678" s="32"/>
    </row>
    <row r="2679" spans="2:5" x14ac:dyDescent="0.2">
      <c r="B2679" s="47"/>
      <c r="C2679" s="47"/>
      <c r="D2679" s="47"/>
      <c r="E2679" s="32"/>
    </row>
    <row r="2680" spans="2:5" x14ac:dyDescent="0.2">
      <c r="B2680" s="47"/>
      <c r="C2680" s="47"/>
      <c r="D2680" s="47"/>
      <c r="E2680" s="32"/>
    </row>
    <row r="2681" spans="2:5" x14ac:dyDescent="0.2">
      <c r="B2681" s="47"/>
      <c r="C2681" s="47"/>
      <c r="D2681" s="47"/>
      <c r="E2681" s="32"/>
    </row>
    <row r="2682" spans="2:5" x14ac:dyDescent="0.2">
      <c r="B2682" s="47"/>
      <c r="C2682" s="47"/>
      <c r="D2682" s="47"/>
      <c r="E2682" s="32"/>
    </row>
    <row r="2683" spans="2:5" x14ac:dyDescent="0.2">
      <c r="B2683" s="47"/>
      <c r="C2683" s="47"/>
      <c r="D2683" s="47"/>
      <c r="E2683" s="32"/>
    </row>
    <row r="2684" spans="2:5" x14ac:dyDescent="0.2">
      <c r="B2684" s="47"/>
      <c r="C2684" s="47"/>
      <c r="D2684" s="47"/>
      <c r="E2684" s="32"/>
    </row>
    <row r="2685" spans="2:5" x14ac:dyDescent="0.2">
      <c r="B2685" s="47"/>
      <c r="C2685" s="47"/>
      <c r="D2685" s="47"/>
      <c r="E2685" s="32"/>
    </row>
    <row r="2686" spans="2:5" x14ac:dyDescent="0.2">
      <c r="B2686" s="47"/>
      <c r="C2686" s="47"/>
      <c r="D2686" s="47"/>
      <c r="E2686" s="32"/>
    </row>
    <row r="2687" spans="2:5" x14ac:dyDescent="0.2">
      <c r="B2687" s="47"/>
      <c r="C2687" s="47"/>
      <c r="D2687" s="47"/>
      <c r="E2687" s="32"/>
    </row>
    <row r="2688" spans="2:5" x14ac:dyDescent="0.2">
      <c r="B2688" s="47"/>
      <c r="C2688" s="47"/>
      <c r="D2688" s="47"/>
      <c r="E2688" s="32"/>
    </row>
    <row r="2689" spans="2:5" x14ac:dyDescent="0.2">
      <c r="B2689" s="47"/>
      <c r="C2689" s="47"/>
      <c r="D2689" s="47"/>
      <c r="E2689" s="32"/>
    </row>
    <row r="2690" spans="2:5" x14ac:dyDescent="0.2">
      <c r="B2690" s="47"/>
      <c r="C2690" s="47"/>
      <c r="D2690" s="47"/>
      <c r="E2690" s="32"/>
    </row>
    <row r="2691" spans="2:5" x14ac:dyDescent="0.2">
      <c r="B2691" s="47"/>
      <c r="C2691" s="47"/>
      <c r="D2691" s="47"/>
      <c r="E2691" s="32"/>
    </row>
    <row r="2692" spans="2:5" x14ac:dyDescent="0.2">
      <c r="B2692" s="47"/>
      <c r="C2692" s="47"/>
      <c r="D2692" s="47"/>
      <c r="E2692" s="32"/>
    </row>
    <row r="2693" spans="2:5" x14ac:dyDescent="0.2">
      <c r="B2693" s="47"/>
      <c r="C2693" s="47"/>
      <c r="D2693" s="47"/>
      <c r="E2693" s="32"/>
    </row>
    <row r="2694" spans="2:5" x14ac:dyDescent="0.2">
      <c r="B2694" s="47"/>
      <c r="C2694" s="47"/>
      <c r="D2694" s="47"/>
      <c r="E2694" s="32"/>
    </row>
    <row r="2695" spans="2:5" x14ac:dyDescent="0.2">
      <c r="B2695" s="47"/>
      <c r="C2695" s="47"/>
      <c r="D2695" s="47"/>
      <c r="E2695" s="32"/>
    </row>
    <row r="2696" spans="2:5" x14ac:dyDescent="0.2">
      <c r="B2696" s="47"/>
      <c r="C2696" s="47"/>
      <c r="D2696" s="47"/>
      <c r="E2696" s="32"/>
    </row>
    <row r="2697" spans="2:5" x14ac:dyDescent="0.2">
      <c r="B2697" s="47"/>
      <c r="C2697" s="47"/>
      <c r="D2697" s="47"/>
      <c r="E2697" s="32"/>
    </row>
    <row r="2698" spans="2:5" x14ac:dyDescent="0.2">
      <c r="B2698" s="47"/>
      <c r="C2698" s="47"/>
      <c r="D2698" s="47"/>
      <c r="E2698" s="32"/>
    </row>
    <row r="2699" spans="2:5" x14ac:dyDescent="0.2">
      <c r="B2699" s="47"/>
      <c r="C2699" s="47"/>
      <c r="D2699" s="47"/>
      <c r="E2699" s="32"/>
    </row>
    <row r="2700" spans="2:5" x14ac:dyDescent="0.2">
      <c r="B2700" s="47"/>
      <c r="C2700" s="47"/>
      <c r="D2700" s="47"/>
      <c r="E2700" s="32"/>
    </row>
    <row r="2701" spans="2:5" x14ac:dyDescent="0.2">
      <c r="B2701" s="47"/>
      <c r="C2701" s="47"/>
      <c r="D2701" s="47"/>
      <c r="E2701" s="32"/>
    </row>
    <row r="2702" spans="2:5" x14ac:dyDescent="0.2">
      <c r="B2702" s="47"/>
      <c r="C2702" s="47"/>
      <c r="D2702" s="47"/>
      <c r="E2702" s="32"/>
    </row>
    <row r="2703" spans="2:5" x14ac:dyDescent="0.2">
      <c r="B2703" s="47"/>
      <c r="C2703" s="47"/>
      <c r="D2703" s="47"/>
      <c r="E2703" s="32"/>
    </row>
    <row r="2704" spans="2:5" x14ac:dyDescent="0.2">
      <c r="B2704" s="47"/>
      <c r="C2704" s="47"/>
      <c r="D2704" s="47"/>
      <c r="E2704" s="32"/>
    </row>
    <row r="2705" spans="2:5" x14ac:dyDescent="0.2">
      <c r="B2705" s="47"/>
      <c r="C2705" s="47"/>
      <c r="D2705" s="47"/>
      <c r="E2705" s="32"/>
    </row>
    <row r="2706" spans="2:5" x14ac:dyDescent="0.2">
      <c r="B2706" s="47"/>
      <c r="C2706" s="47"/>
      <c r="D2706" s="47"/>
      <c r="E2706" s="32"/>
    </row>
    <row r="2707" spans="2:5" x14ac:dyDescent="0.2">
      <c r="B2707" s="47"/>
      <c r="C2707" s="47"/>
      <c r="D2707" s="47"/>
      <c r="E2707" s="32"/>
    </row>
    <row r="2708" spans="2:5" x14ac:dyDescent="0.2">
      <c r="B2708" s="47"/>
      <c r="C2708" s="47"/>
      <c r="D2708" s="47"/>
      <c r="E2708" s="32"/>
    </row>
    <row r="2709" spans="2:5" x14ac:dyDescent="0.2">
      <c r="B2709" s="47"/>
      <c r="C2709" s="47"/>
      <c r="D2709" s="47"/>
      <c r="E2709" s="32"/>
    </row>
    <row r="2710" spans="2:5" x14ac:dyDescent="0.2">
      <c r="B2710" s="47"/>
      <c r="C2710" s="47"/>
      <c r="D2710" s="47"/>
      <c r="E2710" s="32"/>
    </row>
    <row r="2711" spans="2:5" x14ac:dyDescent="0.2">
      <c r="B2711" s="47"/>
      <c r="C2711" s="47"/>
      <c r="D2711" s="47"/>
      <c r="E2711" s="32"/>
    </row>
    <row r="2712" spans="2:5" x14ac:dyDescent="0.2">
      <c r="B2712" s="47"/>
      <c r="C2712" s="47"/>
      <c r="D2712" s="47"/>
      <c r="E2712" s="32"/>
    </row>
    <row r="2713" spans="2:5" x14ac:dyDescent="0.2">
      <c r="B2713" s="47"/>
      <c r="C2713" s="47"/>
      <c r="D2713" s="47"/>
      <c r="E2713" s="32"/>
    </row>
    <row r="2714" spans="2:5" x14ac:dyDescent="0.2">
      <c r="B2714" s="47"/>
      <c r="C2714" s="47"/>
      <c r="D2714" s="47"/>
      <c r="E2714" s="32"/>
    </row>
    <row r="2715" spans="2:5" x14ac:dyDescent="0.2">
      <c r="B2715" s="47"/>
      <c r="C2715" s="47"/>
      <c r="D2715" s="47"/>
      <c r="E2715" s="32"/>
    </row>
    <row r="2716" spans="2:5" x14ac:dyDescent="0.2">
      <c r="B2716" s="47"/>
      <c r="C2716" s="47"/>
      <c r="D2716" s="47"/>
      <c r="E2716" s="32"/>
    </row>
    <row r="2717" spans="2:5" x14ac:dyDescent="0.2">
      <c r="B2717" s="47"/>
      <c r="C2717" s="47"/>
      <c r="D2717" s="47"/>
      <c r="E2717" s="32"/>
    </row>
    <row r="2718" spans="2:5" x14ac:dyDescent="0.2">
      <c r="B2718" s="47"/>
      <c r="C2718" s="47"/>
      <c r="D2718" s="47"/>
      <c r="E2718" s="32"/>
    </row>
    <row r="2719" spans="2:5" x14ac:dyDescent="0.2">
      <c r="B2719" s="47"/>
      <c r="C2719" s="47"/>
      <c r="D2719" s="47"/>
      <c r="E2719" s="32"/>
    </row>
    <row r="2720" spans="2:5" x14ac:dyDescent="0.2">
      <c r="B2720" s="47"/>
      <c r="C2720" s="47"/>
      <c r="D2720" s="47"/>
      <c r="E2720" s="32"/>
    </row>
    <row r="2721" spans="2:5" x14ac:dyDescent="0.2">
      <c r="B2721" s="47"/>
      <c r="C2721" s="47"/>
      <c r="D2721" s="47"/>
      <c r="E2721" s="32"/>
    </row>
    <row r="2722" spans="2:5" x14ac:dyDescent="0.2">
      <c r="B2722" s="47"/>
      <c r="C2722" s="47"/>
      <c r="D2722" s="47"/>
      <c r="E2722" s="32"/>
    </row>
    <row r="2723" spans="2:5" x14ac:dyDescent="0.2">
      <c r="B2723" s="47"/>
      <c r="C2723" s="47"/>
      <c r="D2723" s="47"/>
      <c r="E2723" s="32"/>
    </row>
    <row r="2724" spans="2:5" x14ac:dyDescent="0.2">
      <c r="B2724" s="47"/>
      <c r="C2724" s="47"/>
      <c r="D2724" s="47"/>
      <c r="E2724" s="32"/>
    </row>
    <row r="2725" spans="2:5" x14ac:dyDescent="0.2">
      <c r="B2725" s="47"/>
      <c r="C2725" s="47"/>
      <c r="D2725" s="47"/>
      <c r="E2725" s="32"/>
    </row>
    <row r="2726" spans="2:5" x14ac:dyDescent="0.2">
      <c r="B2726" s="47"/>
      <c r="C2726" s="47"/>
      <c r="D2726" s="47"/>
      <c r="E2726" s="32"/>
    </row>
    <row r="2727" spans="2:5" x14ac:dyDescent="0.2">
      <c r="B2727" s="47"/>
      <c r="C2727" s="47"/>
      <c r="D2727" s="47"/>
      <c r="E2727" s="32"/>
    </row>
    <row r="2728" spans="2:5" x14ac:dyDescent="0.2">
      <c r="B2728" s="47"/>
      <c r="C2728" s="47"/>
      <c r="D2728" s="47"/>
      <c r="E2728" s="32"/>
    </row>
    <row r="2729" spans="2:5" x14ac:dyDescent="0.2">
      <c r="B2729" s="47"/>
      <c r="C2729" s="47"/>
      <c r="D2729" s="47"/>
      <c r="E2729" s="32"/>
    </row>
    <row r="2730" spans="2:5" x14ac:dyDescent="0.2">
      <c r="B2730" s="47"/>
      <c r="C2730" s="47"/>
      <c r="D2730" s="47"/>
      <c r="E2730" s="32"/>
    </row>
    <row r="2731" spans="2:5" x14ac:dyDescent="0.2">
      <c r="B2731" s="47"/>
      <c r="C2731" s="47"/>
      <c r="D2731" s="47"/>
      <c r="E2731" s="32"/>
    </row>
    <row r="2732" spans="2:5" x14ac:dyDescent="0.2">
      <c r="B2732" s="47"/>
      <c r="C2732" s="47"/>
      <c r="D2732" s="47"/>
      <c r="E2732" s="32"/>
    </row>
    <row r="2733" spans="2:5" x14ac:dyDescent="0.2">
      <c r="B2733" s="47"/>
      <c r="C2733" s="47"/>
      <c r="D2733" s="47"/>
      <c r="E2733" s="32"/>
    </row>
    <row r="2734" spans="2:5" x14ac:dyDescent="0.2">
      <c r="B2734" s="47"/>
      <c r="C2734" s="47"/>
      <c r="D2734" s="47"/>
      <c r="E2734" s="32"/>
    </row>
    <row r="2735" spans="2:5" x14ac:dyDescent="0.2">
      <c r="B2735" s="47"/>
      <c r="C2735" s="47"/>
      <c r="D2735" s="47"/>
      <c r="E2735" s="32"/>
    </row>
    <row r="2736" spans="2:5" x14ac:dyDescent="0.2">
      <c r="B2736" s="47"/>
      <c r="C2736" s="47"/>
      <c r="D2736" s="47"/>
      <c r="E2736" s="32"/>
    </row>
    <row r="2737" spans="2:5" x14ac:dyDescent="0.2">
      <c r="B2737" s="47"/>
      <c r="C2737" s="47"/>
      <c r="D2737" s="47"/>
      <c r="E2737" s="32"/>
    </row>
    <row r="2738" spans="2:5" x14ac:dyDescent="0.2">
      <c r="B2738" s="47"/>
      <c r="C2738" s="47"/>
      <c r="D2738" s="47"/>
      <c r="E2738" s="32"/>
    </row>
    <row r="2739" spans="2:5" x14ac:dyDescent="0.2">
      <c r="B2739" s="47"/>
      <c r="C2739" s="47"/>
      <c r="D2739" s="47"/>
      <c r="E2739" s="32"/>
    </row>
    <row r="2740" spans="2:5" x14ac:dyDescent="0.2">
      <c r="B2740" s="47"/>
      <c r="C2740" s="47"/>
      <c r="D2740" s="47"/>
      <c r="E2740" s="32"/>
    </row>
    <row r="2741" spans="2:5" x14ac:dyDescent="0.2">
      <c r="B2741" s="47"/>
      <c r="C2741" s="47"/>
      <c r="D2741" s="47"/>
      <c r="E2741" s="32"/>
    </row>
    <row r="2742" spans="2:5" x14ac:dyDescent="0.2">
      <c r="B2742" s="47"/>
      <c r="C2742" s="47"/>
      <c r="D2742" s="47"/>
      <c r="E2742" s="32"/>
    </row>
    <row r="2743" spans="2:5" x14ac:dyDescent="0.2">
      <c r="B2743" s="47"/>
      <c r="C2743" s="47"/>
      <c r="D2743" s="47"/>
      <c r="E2743" s="32"/>
    </row>
    <row r="2744" spans="2:5" x14ac:dyDescent="0.2">
      <c r="B2744" s="47"/>
      <c r="C2744" s="47"/>
      <c r="D2744" s="47"/>
      <c r="E2744" s="32"/>
    </row>
    <row r="2745" spans="2:5" x14ac:dyDescent="0.2">
      <c r="B2745" s="47"/>
      <c r="C2745" s="47"/>
      <c r="D2745" s="47"/>
      <c r="E2745" s="32"/>
    </row>
    <row r="2746" spans="2:5" x14ac:dyDescent="0.2">
      <c r="B2746" s="47"/>
      <c r="C2746" s="47"/>
      <c r="D2746" s="47"/>
      <c r="E2746" s="32"/>
    </row>
    <row r="2747" spans="2:5" x14ac:dyDescent="0.2">
      <c r="B2747" s="47"/>
      <c r="C2747" s="47"/>
      <c r="D2747" s="47"/>
      <c r="E2747" s="32"/>
    </row>
    <row r="2748" spans="2:5" x14ac:dyDescent="0.2">
      <c r="B2748" s="47"/>
      <c r="C2748" s="47"/>
      <c r="D2748" s="47"/>
      <c r="E2748" s="32"/>
    </row>
    <row r="2749" spans="2:5" x14ac:dyDescent="0.2">
      <c r="B2749" s="47"/>
      <c r="C2749" s="47"/>
      <c r="D2749" s="47"/>
      <c r="E2749" s="32"/>
    </row>
    <row r="2750" spans="2:5" x14ac:dyDescent="0.2">
      <c r="B2750" s="47"/>
      <c r="C2750" s="47"/>
      <c r="D2750" s="47"/>
      <c r="E2750" s="32"/>
    </row>
    <row r="2751" spans="2:5" x14ac:dyDescent="0.2">
      <c r="B2751" s="47"/>
      <c r="C2751" s="47"/>
      <c r="D2751" s="47"/>
      <c r="E2751" s="32"/>
    </row>
    <row r="2752" spans="2:5" x14ac:dyDescent="0.2">
      <c r="B2752" s="47"/>
      <c r="C2752" s="47"/>
      <c r="D2752" s="47"/>
      <c r="E2752" s="32"/>
    </row>
    <row r="2753" spans="2:5" x14ac:dyDescent="0.2">
      <c r="B2753" s="47"/>
      <c r="C2753" s="47"/>
      <c r="D2753" s="47"/>
      <c r="E2753" s="32"/>
    </row>
    <row r="2754" spans="2:5" x14ac:dyDescent="0.2">
      <c r="B2754" s="47"/>
      <c r="C2754" s="47"/>
      <c r="D2754" s="47"/>
      <c r="E2754" s="32"/>
    </row>
    <row r="2755" spans="2:5" x14ac:dyDescent="0.2">
      <c r="B2755" s="47"/>
      <c r="C2755" s="47"/>
      <c r="D2755" s="47"/>
      <c r="E2755" s="32"/>
    </row>
    <row r="2756" spans="2:5" x14ac:dyDescent="0.2">
      <c r="B2756" s="47"/>
      <c r="C2756" s="47"/>
      <c r="D2756" s="47"/>
      <c r="E2756" s="32"/>
    </row>
    <row r="2757" spans="2:5" x14ac:dyDescent="0.2">
      <c r="B2757" s="47"/>
      <c r="C2757" s="47"/>
      <c r="D2757" s="47"/>
      <c r="E2757" s="32"/>
    </row>
    <row r="2758" spans="2:5" x14ac:dyDescent="0.2">
      <c r="B2758" s="47"/>
      <c r="C2758" s="47"/>
      <c r="D2758" s="47"/>
      <c r="E2758" s="32"/>
    </row>
    <row r="2759" spans="2:5" x14ac:dyDescent="0.2">
      <c r="B2759" s="47"/>
      <c r="C2759" s="47"/>
      <c r="D2759" s="47"/>
      <c r="E2759" s="32"/>
    </row>
    <row r="2760" spans="2:5" x14ac:dyDescent="0.2">
      <c r="B2760" s="47"/>
      <c r="C2760" s="47"/>
      <c r="D2760" s="47"/>
      <c r="E2760" s="32"/>
    </row>
    <row r="2761" spans="2:5" x14ac:dyDescent="0.2">
      <c r="B2761" s="47"/>
      <c r="C2761" s="47"/>
      <c r="D2761" s="47"/>
      <c r="E2761" s="32"/>
    </row>
    <row r="2762" spans="2:5" x14ac:dyDescent="0.2">
      <c r="B2762" s="47"/>
      <c r="C2762" s="47"/>
      <c r="D2762" s="47"/>
      <c r="E2762" s="32"/>
    </row>
    <row r="2763" spans="2:5" x14ac:dyDescent="0.2">
      <c r="B2763" s="47"/>
      <c r="C2763" s="47"/>
      <c r="D2763" s="47"/>
      <c r="E2763" s="32"/>
    </row>
    <row r="2764" spans="2:5" x14ac:dyDescent="0.2">
      <c r="B2764" s="47"/>
      <c r="C2764" s="47"/>
      <c r="D2764" s="47"/>
      <c r="E2764" s="32"/>
    </row>
    <row r="2765" spans="2:5" x14ac:dyDescent="0.2">
      <c r="B2765" s="47"/>
      <c r="C2765" s="47"/>
      <c r="D2765" s="47"/>
      <c r="E2765" s="32"/>
    </row>
    <row r="2766" spans="2:5" x14ac:dyDescent="0.2">
      <c r="B2766" s="47"/>
      <c r="C2766" s="47"/>
      <c r="D2766" s="47"/>
      <c r="E2766" s="32"/>
    </row>
    <row r="2767" spans="2:5" x14ac:dyDescent="0.2">
      <c r="B2767" s="47"/>
      <c r="C2767" s="47"/>
      <c r="D2767" s="47"/>
      <c r="E2767" s="32"/>
    </row>
    <row r="2768" spans="2:5" x14ac:dyDescent="0.2">
      <c r="B2768" s="47"/>
      <c r="C2768" s="47"/>
      <c r="D2768" s="47"/>
      <c r="E2768" s="32"/>
    </row>
    <row r="2769" spans="2:5" x14ac:dyDescent="0.2">
      <c r="B2769" s="47"/>
      <c r="C2769" s="47"/>
      <c r="D2769" s="47"/>
      <c r="E2769" s="32"/>
    </row>
    <row r="2770" spans="2:5" x14ac:dyDescent="0.2">
      <c r="B2770" s="47"/>
      <c r="C2770" s="47"/>
      <c r="D2770" s="47"/>
      <c r="E2770" s="32"/>
    </row>
    <row r="2771" spans="2:5" x14ac:dyDescent="0.2">
      <c r="B2771" s="47"/>
      <c r="C2771" s="47"/>
      <c r="D2771" s="47"/>
      <c r="E2771" s="32"/>
    </row>
    <row r="2772" spans="2:5" x14ac:dyDescent="0.2">
      <c r="B2772" s="47"/>
      <c r="C2772" s="47"/>
      <c r="D2772" s="47"/>
      <c r="E2772" s="32"/>
    </row>
    <row r="2773" spans="2:5" x14ac:dyDescent="0.2">
      <c r="B2773" s="47"/>
      <c r="C2773" s="47"/>
      <c r="D2773" s="47"/>
      <c r="E2773" s="32"/>
    </row>
    <row r="2774" spans="2:5" x14ac:dyDescent="0.2">
      <c r="B2774" s="47"/>
      <c r="C2774" s="47"/>
      <c r="D2774" s="47"/>
      <c r="E2774" s="32"/>
    </row>
    <row r="2775" spans="2:5" x14ac:dyDescent="0.2">
      <c r="B2775" s="47"/>
      <c r="C2775" s="47"/>
      <c r="D2775" s="47"/>
      <c r="E2775" s="32"/>
    </row>
    <row r="2776" spans="2:5" x14ac:dyDescent="0.2">
      <c r="B2776" s="47"/>
      <c r="C2776" s="47"/>
      <c r="D2776" s="47"/>
      <c r="E2776" s="32"/>
    </row>
    <row r="2777" spans="2:5" x14ac:dyDescent="0.2">
      <c r="B2777" s="47"/>
      <c r="C2777" s="47"/>
      <c r="D2777" s="47"/>
      <c r="E2777" s="32"/>
    </row>
    <row r="2778" spans="2:5" x14ac:dyDescent="0.2">
      <c r="B2778" s="47"/>
      <c r="C2778" s="47"/>
      <c r="D2778" s="47"/>
      <c r="E2778" s="32"/>
    </row>
    <row r="2779" spans="2:5" x14ac:dyDescent="0.2">
      <c r="B2779" s="47"/>
      <c r="C2779" s="47"/>
      <c r="D2779" s="47"/>
      <c r="E2779" s="32"/>
    </row>
    <row r="2780" spans="2:5" x14ac:dyDescent="0.2">
      <c r="B2780" s="47"/>
      <c r="C2780" s="47"/>
      <c r="D2780" s="47"/>
      <c r="E2780" s="32"/>
    </row>
    <row r="2781" spans="2:5" x14ac:dyDescent="0.2">
      <c r="B2781" s="47"/>
      <c r="C2781" s="47"/>
      <c r="D2781" s="47"/>
      <c r="E2781" s="32"/>
    </row>
    <row r="2782" spans="2:5" x14ac:dyDescent="0.2">
      <c r="B2782" s="47"/>
      <c r="C2782" s="47"/>
      <c r="D2782" s="47"/>
      <c r="E2782" s="32"/>
    </row>
    <row r="2783" spans="2:5" x14ac:dyDescent="0.2">
      <c r="B2783" s="47"/>
      <c r="C2783" s="47"/>
      <c r="D2783" s="47"/>
      <c r="E2783" s="32"/>
    </row>
    <row r="2784" spans="2:5" x14ac:dyDescent="0.2">
      <c r="B2784" s="47"/>
      <c r="C2784" s="47"/>
      <c r="D2784" s="47"/>
      <c r="E2784" s="32"/>
    </row>
    <row r="2785" spans="2:5" x14ac:dyDescent="0.2">
      <c r="B2785" s="47"/>
      <c r="C2785" s="47"/>
      <c r="D2785" s="47"/>
      <c r="E2785" s="32"/>
    </row>
    <row r="2786" spans="2:5" x14ac:dyDescent="0.2">
      <c r="B2786" s="47"/>
      <c r="C2786" s="47"/>
      <c r="D2786" s="47"/>
      <c r="E2786" s="32"/>
    </row>
    <row r="2787" spans="2:5" x14ac:dyDescent="0.2">
      <c r="B2787" s="47"/>
      <c r="C2787" s="47"/>
      <c r="D2787" s="47"/>
      <c r="E2787" s="32"/>
    </row>
    <row r="2788" spans="2:5" x14ac:dyDescent="0.2">
      <c r="B2788" s="47"/>
      <c r="C2788" s="47"/>
      <c r="D2788" s="47"/>
      <c r="E2788" s="32"/>
    </row>
    <row r="2789" spans="2:5" x14ac:dyDescent="0.2">
      <c r="B2789" s="47"/>
      <c r="C2789" s="47"/>
      <c r="D2789" s="47"/>
      <c r="E2789" s="32"/>
    </row>
    <row r="2790" spans="2:5" x14ac:dyDescent="0.2">
      <c r="B2790" s="47"/>
      <c r="C2790" s="47"/>
      <c r="D2790" s="47"/>
      <c r="E2790" s="32"/>
    </row>
    <row r="2791" spans="2:5" x14ac:dyDescent="0.2">
      <c r="B2791" s="47"/>
      <c r="C2791" s="47"/>
      <c r="D2791" s="47"/>
      <c r="E2791" s="32"/>
    </row>
    <row r="2792" spans="2:5" x14ac:dyDescent="0.2">
      <c r="B2792" s="47"/>
      <c r="C2792" s="47"/>
      <c r="D2792" s="47"/>
      <c r="E2792" s="32"/>
    </row>
    <row r="2793" spans="2:5" x14ac:dyDescent="0.2">
      <c r="B2793" s="47"/>
      <c r="C2793" s="47"/>
      <c r="D2793" s="47"/>
      <c r="E2793" s="32"/>
    </row>
    <row r="2794" spans="2:5" x14ac:dyDescent="0.2">
      <c r="B2794" s="47"/>
      <c r="C2794" s="47"/>
      <c r="D2794" s="47"/>
      <c r="E2794" s="32"/>
    </row>
    <row r="2795" spans="2:5" x14ac:dyDescent="0.2">
      <c r="B2795" s="47"/>
      <c r="C2795" s="47"/>
      <c r="D2795" s="47"/>
      <c r="E2795" s="32"/>
    </row>
    <row r="2796" spans="2:5" x14ac:dyDescent="0.2">
      <c r="B2796" s="47"/>
      <c r="C2796" s="47"/>
      <c r="D2796" s="47"/>
      <c r="E2796" s="32"/>
    </row>
    <row r="2797" spans="2:5" x14ac:dyDescent="0.2">
      <c r="B2797" s="47"/>
      <c r="C2797" s="47"/>
      <c r="D2797" s="47"/>
      <c r="E2797" s="32"/>
    </row>
    <row r="2798" spans="2:5" x14ac:dyDescent="0.2">
      <c r="B2798" s="47"/>
      <c r="C2798" s="47"/>
      <c r="D2798" s="47"/>
      <c r="E2798" s="32"/>
    </row>
    <row r="2799" spans="2:5" x14ac:dyDescent="0.2">
      <c r="B2799" s="47"/>
      <c r="C2799" s="47"/>
      <c r="D2799" s="47"/>
      <c r="E2799" s="32"/>
    </row>
    <row r="2800" spans="2:5" x14ac:dyDescent="0.2">
      <c r="B2800" s="47"/>
      <c r="C2800" s="47"/>
      <c r="D2800" s="47"/>
      <c r="E2800" s="32"/>
    </row>
    <row r="2801" spans="2:5" x14ac:dyDescent="0.2">
      <c r="B2801" s="47"/>
      <c r="C2801" s="47"/>
      <c r="D2801" s="47"/>
      <c r="E2801" s="32"/>
    </row>
    <row r="2802" spans="2:5" x14ac:dyDescent="0.2">
      <c r="B2802" s="47"/>
      <c r="C2802" s="47"/>
      <c r="D2802" s="47"/>
      <c r="E2802" s="32"/>
    </row>
    <row r="2803" spans="2:5" x14ac:dyDescent="0.2">
      <c r="B2803" s="47"/>
      <c r="C2803" s="47"/>
      <c r="D2803" s="47"/>
      <c r="E2803" s="32"/>
    </row>
    <row r="2804" spans="2:5" x14ac:dyDescent="0.2">
      <c r="B2804" s="47"/>
      <c r="C2804" s="47"/>
      <c r="D2804" s="47"/>
      <c r="E2804" s="32"/>
    </row>
    <row r="2805" spans="2:5" x14ac:dyDescent="0.2">
      <c r="B2805" s="47"/>
      <c r="C2805" s="47"/>
      <c r="D2805" s="47"/>
      <c r="E2805" s="32"/>
    </row>
    <row r="2806" spans="2:5" x14ac:dyDescent="0.2">
      <c r="B2806" s="47"/>
      <c r="C2806" s="47"/>
      <c r="D2806" s="47"/>
      <c r="E2806" s="32"/>
    </row>
    <row r="2807" spans="2:5" x14ac:dyDescent="0.2">
      <c r="B2807" s="47"/>
      <c r="C2807" s="47"/>
      <c r="D2807" s="47"/>
      <c r="E2807" s="32"/>
    </row>
    <row r="2808" spans="2:5" x14ac:dyDescent="0.2">
      <c r="B2808" s="47"/>
      <c r="C2808" s="47"/>
      <c r="D2808" s="47"/>
      <c r="E2808" s="32"/>
    </row>
    <row r="2809" spans="2:5" x14ac:dyDescent="0.2">
      <c r="B2809" s="47"/>
      <c r="C2809" s="47"/>
      <c r="D2809" s="47"/>
      <c r="E2809" s="32"/>
    </row>
    <row r="2810" spans="2:5" x14ac:dyDescent="0.2">
      <c r="B2810" s="47"/>
      <c r="C2810" s="47"/>
      <c r="D2810" s="47"/>
      <c r="E2810" s="32"/>
    </row>
    <row r="2811" spans="2:5" x14ac:dyDescent="0.2">
      <c r="B2811" s="47"/>
      <c r="C2811" s="47"/>
      <c r="D2811" s="47"/>
      <c r="E2811" s="32"/>
    </row>
    <row r="2812" spans="2:5" x14ac:dyDescent="0.2">
      <c r="B2812" s="47"/>
      <c r="C2812" s="47"/>
      <c r="D2812" s="47"/>
      <c r="E2812" s="32"/>
    </row>
    <row r="2813" spans="2:5" x14ac:dyDescent="0.2">
      <c r="B2813" s="47"/>
      <c r="C2813" s="47"/>
      <c r="D2813" s="47"/>
      <c r="E2813" s="32"/>
    </row>
    <row r="2814" spans="2:5" x14ac:dyDescent="0.2">
      <c r="B2814" s="47"/>
      <c r="C2814" s="47"/>
      <c r="D2814" s="47"/>
      <c r="E2814" s="32"/>
    </row>
    <row r="2815" spans="2:5" x14ac:dyDescent="0.2">
      <c r="B2815" s="47"/>
      <c r="C2815" s="47"/>
      <c r="D2815" s="47"/>
      <c r="E2815" s="32"/>
    </row>
    <row r="2816" spans="2:5" x14ac:dyDescent="0.2">
      <c r="B2816" s="47"/>
      <c r="C2816" s="47"/>
      <c r="D2816" s="47"/>
      <c r="E2816" s="32"/>
    </row>
    <row r="2817" spans="2:5" x14ac:dyDescent="0.2">
      <c r="B2817" s="47"/>
      <c r="C2817" s="47"/>
      <c r="D2817" s="47"/>
      <c r="E2817" s="32"/>
    </row>
    <row r="2818" spans="2:5" x14ac:dyDescent="0.2">
      <c r="B2818" s="47"/>
      <c r="C2818" s="47"/>
      <c r="D2818" s="47"/>
      <c r="E2818" s="32"/>
    </row>
    <row r="2819" spans="2:5" x14ac:dyDescent="0.2">
      <c r="B2819" s="47"/>
      <c r="C2819" s="47"/>
      <c r="D2819" s="47"/>
      <c r="E2819" s="32"/>
    </row>
    <row r="2820" spans="2:5" x14ac:dyDescent="0.2">
      <c r="B2820" s="47"/>
      <c r="C2820" s="47"/>
      <c r="D2820" s="47"/>
      <c r="E2820" s="32"/>
    </row>
    <row r="2821" spans="2:5" x14ac:dyDescent="0.2">
      <c r="B2821" s="47"/>
      <c r="C2821" s="47"/>
      <c r="D2821" s="47"/>
      <c r="E2821" s="32"/>
    </row>
    <row r="2822" spans="2:5" x14ac:dyDescent="0.2">
      <c r="B2822" s="47"/>
      <c r="C2822" s="47"/>
      <c r="D2822" s="47"/>
      <c r="E2822" s="32"/>
    </row>
    <row r="2823" spans="2:5" x14ac:dyDescent="0.2">
      <c r="B2823" s="47"/>
      <c r="C2823" s="47"/>
      <c r="D2823" s="47"/>
      <c r="E2823" s="32"/>
    </row>
    <row r="2824" spans="2:5" x14ac:dyDescent="0.2">
      <c r="B2824" s="47"/>
      <c r="C2824" s="47"/>
      <c r="D2824" s="47"/>
      <c r="E2824" s="32"/>
    </row>
    <row r="2825" spans="2:5" x14ac:dyDescent="0.2">
      <c r="B2825" s="47"/>
      <c r="C2825" s="47"/>
      <c r="D2825" s="47"/>
      <c r="E2825" s="32"/>
    </row>
    <row r="2826" spans="2:5" x14ac:dyDescent="0.2">
      <c r="B2826" s="47"/>
      <c r="C2826" s="47"/>
      <c r="D2826" s="47"/>
      <c r="E2826" s="32"/>
    </row>
    <row r="2827" spans="2:5" x14ac:dyDescent="0.2">
      <c r="B2827" s="47"/>
      <c r="C2827" s="47"/>
      <c r="D2827" s="47"/>
      <c r="E2827" s="32"/>
    </row>
    <row r="2828" spans="2:5" x14ac:dyDescent="0.2">
      <c r="B2828" s="47"/>
      <c r="C2828" s="47"/>
      <c r="D2828" s="47"/>
      <c r="E2828" s="32"/>
    </row>
    <row r="2829" spans="2:5" x14ac:dyDescent="0.2">
      <c r="B2829" s="47"/>
      <c r="C2829" s="47"/>
      <c r="D2829" s="47"/>
      <c r="E2829" s="32"/>
    </row>
    <row r="2830" spans="2:5" x14ac:dyDescent="0.2">
      <c r="B2830" s="47"/>
      <c r="C2830" s="47"/>
      <c r="D2830" s="47"/>
      <c r="E2830" s="32"/>
    </row>
    <row r="2831" spans="2:5" x14ac:dyDescent="0.2">
      <c r="B2831" s="47"/>
      <c r="C2831" s="47"/>
      <c r="D2831" s="47"/>
      <c r="E2831" s="32"/>
    </row>
    <row r="2832" spans="2:5" x14ac:dyDescent="0.2">
      <c r="B2832" s="47"/>
      <c r="C2832" s="47"/>
      <c r="D2832" s="47"/>
      <c r="E2832" s="32"/>
    </row>
    <row r="2833" spans="2:5" x14ac:dyDescent="0.2">
      <c r="B2833" s="47"/>
      <c r="C2833" s="47"/>
      <c r="D2833" s="47"/>
      <c r="E2833" s="32"/>
    </row>
    <row r="2834" spans="2:5" x14ac:dyDescent="0.2">
      <c r="B2834" s="47"/>
      <c r="C2834" s="47"/>
      <c r="D2834" s="47"/>
      <c r="E2834" s="32"/>
    </row>
    <row r="2835" spans="2:5" x14ac:dyDescent="0.2">
      <c r="B2835" s="47"/>
      <c r="C2835" s="47"/>
      <c r="D2835" s="47"/>
      <c r="E2835" s="32"/>
    </row>
    <row r="2836" spans="2:5" x14ac:dyDescent="0.2">
      <c r="B2836" s="47"/>
      <c r="C2836" s="47"/>
      <c r="D2836" s="47"/>
      <c r="E2836" s="32"/>
    </row>
    <row r="2837" spans="2:5" x14ac:dyDescent="0.2">
      <c r="B2837" s="47"/>
      <c r="C2837" s="47"/>
      <c r="D2837" s="47"/>
      <c r="E2837" s="32"/>
    </row>
    <row r="2838" spans="2:5" x14ac:dyDescent="0.2">
      <c r="B2838" s="47"/>
      <c r="C2838" s="47"/>
      <c r="D2838" s="47"/>
      <c r="E2838" s="32"/>
    </row>
    <row r="2839" spans="2:5" x14ac:dyDescent="0.2">
      <c r="B2839" s="47"/>
      <c r="C2839" s="47"/>
      <c r="D2839" s="47"/>
      <c r="E2839" s="32"/>
    </row>
    <row r="2840" spans="2:5" x14ac:dyDescent="0.2">
      <c r="B2840" s="47"/>
      <c r="C2840" s="47"/>
      <c r="D2840" s="47"/>
      <c r="E2840" s="32"/>
    </row>
    <row r="2841" spans="2:5" x14ac:dyDescent="0.2">
      <c r="B2841" s="47"/>
      <c r="C2841" s="47"/>
      <c r="D2841" s="47"/>
      <c r="E2841" s="32"/>
    </row>
    <row r="2842" spans="2:5" x14ac:dyDescent="0.2">
      <c r="B2842" s="47"/>
      <c r="C2842" s="47"/>
      <c r="D2842" s="47"/>
      <c r="E2842" s="32"/>
    </row>
    <row r="2843" spans="2:5" x14ac:dyDescent="0.2">
      <c r="B2843" s="47"/>
      <c r="C2843" s="47"/>
      <c r="D2843" s="47"/>
      <c r="E2843" s="32"/>
    </row>
    <row r="2844" spans="2:5" x14ac:dyDescent="0.2">
      <c r="B2844" s="47"/>
      <c r="C2844" s="47"/>
      <c r="D2844" s="47"/>
      <c r="E2844" s="32"/>
    </row>
    <row r="2845" spans="2:5" x14ac:dyDescent="0.2">
      <c r="B2845" s="47"/>
      <c r="C2845" s="47"/>
      <c r="D2845" s="47"/>
      <c r="E2845" s="32"/>
    </row>
    <row r="2846" spans="2:5" x14ac:dyDescent="0.2">
      <c r="B2846" s="47"/>
      <c r="C2846" s="47"/>
      <c r="D2846" s="47"/>
      <c r="E2846" s="32"/>
    </row>
    <row r="2847" spans="2:5" x14ac:dyDescent="0.2">
      <c r="B2847" s="47"/>
      <c r="C2847" s="47"/>
      <c r="D2847" s="47"/>
      <c r="E2847" s="32"/>
    </row>
    <row r="2848" spans="2:5" x14ac:dyDescent="0.2">
      <c r="B2848" s="47"/>
      <c r="C2848" s="47"/>
      <c r="D2848" s="47"/>
      <c r="E2848" s="32"/>
    </row>
    <row r="2849" spans="2:5" x14ac:dyDescent="0.2">
      <c r="B2849" s="47"/>
      <c r="C2849" s="47"/>
      <c r="D2849" s="47"/>
      <c r="E2849" s="32"/>
    </row>
    <row r="2850" spans="2:5" x14ac:dyDescent="0.2">
      <c r="B2850" s="47"/>
      <c r="C2850" s="47"/>
      <c r="D2850" s="47"/>
      <c r="E2850" s="32"/>
    </row>
    <row r="2851" spans="2:5" x14ac:dyDescent="0.2">
      <c r="B2851" s="47"/>
      <c r="C2851" s="47"/>
      <c r="D2851" s="47"/>
      <c r="E2851" s="32"/>
    </row>
    <row r="2852" spans="2:5" x14ac:dyDescent="0.2">
      <c r="B2852" s="47"/>
      <c r="C2852" s="47"/>
      <c r="D2852" s="47"/>
      <c r="E2852" s="32"/>
    </row>
    <row r="2853" spans="2:5" x14ac:dyDescent="0.2">
      <c r="B2853" s="47"/>
      <c r="C2853" s="47"/>
      <c r="D2853" s="47"/>
      <c r="E2853" s="32"/>
    </row>
    <row r="2854" spans="2:5" x14ac:dyDescent="0.2">
      <c r="B2854" s="47"/>
      <c r="C2854" s="47"/>
      <c r="D2854" s="47"/>
      <c r="E2854" s="32"/>
    </row>
    <row r="2855" spans="2:5" x14ac:dyDescent="0.2">
      <c r="B2855" s="47"/>
      <c r="C2855" s="47"/>
      <c r="D2855" s="47"/>
      <c r="E2855" s="32"/>
    </row>
    <row r="2856" spans="2:5" x14ac:dyDescent="0.2">
      <c r="B2856" s="47"/>
      <c r="C2856" s="47"/>
      <c r="D2856" s="47"/>
      <c r="E2856" s="32"/>
    </row>
    <row r="2857" spans="2:5" x14ac:dyDescent="0.2">
      <c r="B2857" s="47"/>
      <c r="C2857" s="47"/>
      <c r="D2857" s="47"/>
      <c r="E2857" s="32"/>
    </row>
    <row r="2858" spans="2:5" x14ac:dyDescent="0.2">
      <c r="B2858" s="47"/>
      <c r="C2858" s="47"/>
      <c r="D2858" s="47"/>
      <c r="E2858" s="32"/>
    </row>
    <row r="2859" spans="2:5" x14ac:dyDescent="0.2">
      <c r="B2859" s="47"/>
      <c r="C2859" s="47"/>
      <c r="D2859" s="47"/>
      <c r="E2859" s="32"/>
    </row>
    <row r="2860" spans="2:5" x14ac:dyDescent="0.2">
      <c r="B2860" s="47"/>
      <c r="C2860" s="47"/>
      <c r="D2860" s="47"/>
      <c r="E2860" s="32"/>
    </row>
    <row r="2861" spans="2:5" x14ac:dyDescent="0.2">
      <c r="B2861" s="47"/>
      <c r="C2861" s="47"/>
      <c r="D2861" s="47"/>
      <c r="E2861" s="32"/>
    </row>
    <row r="2862" spans="2:5" x14ac:dyDescent="0.2">
      <c r="B2862" s="47"/>
      <c r="C2862" s="47"/>
      <c r="D2862" s="47"/>
      <c r="E2862" s="32"/>
    </row>
    <row r="2863" spans="2:5" x14ac:dyDescent="0.2">
      <c r="B2863" s="47"/>
      <c r="C2863" s="47"/>
      <c r="D2863" s="47"/>
      <c r="E2863" s="32"/>
    </row>
    <row r="2864" spans="2:5" x14ac:dyDescent="0.2">
      <c r="B2864" s="47"/>
      <c r="C2864" s="47"/>
      <c r="D2864" s="47"/>
      <c r="E2864" s="32"/>
    </row>
    <row r="2865" spans="2:5" x14ac:dyDescent="0.2">
      <c r="B2865" s="47"/>
      <c r="C2865" s="47"/>
      <c r="D2865" s="47"/>
      <c r="E2865" s="32"/>
    </row>
    <row r="2866" spans="2:5" x14ac:dyDescent="0.2">
      <c r="B2866" s="47"/>
      <c r="C2866" s="47"/>
      <c r="D2866" s="47"/>
      <c r="E2866" s="32"/>
    </row>
    <row r="2867" spans="2:5" x14ac:dyDescent="0.2">
      <c r="B2867" s="47"/>
      <c r="C2867" s="47"/>
      <c r="D2867" s="47"/>
      <c r="E2867" s="32"/>
    </row>
    <row r="2868" spans="2:5" x14ac:dyDescent="0.2">
      <c r="B2868" s="47"/>
      <c r="C2868" s="47"/>
      <c r="D2868" s="47"/>
      <c r="E2868" s="32"/>
    </row>
    <row r="2869" spans="2:5" x14ac:dyDescent="0.2">
      <c r="B2869" s="47"/>
      <c r="C2869" s="47"/>
      <c r="D2869" s="47"/>
      <c r="E2869" s="32"/>
    </row>
    <row r="2870" spans="2:5" x14ac:dyDescent="0.2">
      <c r="B2870" s="47"/>
      <c r="C2870" s="47"/>
      <c r="D2870" s="47"/>
      <c r="E2870" s="32"/>
    </row>
    <row r="2871" spans="2:5" x14ac:dyDescent="0.2">
      <c r="B2871" s="47"/>
      <c r="C2871" s="47"/>
      <c r="D2871" s="47"/>
      <c r="E2871" s="32"/>
    </row>
    <row r="2872" spans="2:5" x14ac:dyDescent="0.2">
      <c r="B2872" s="47"/>
      <c r="C2872" s="47"/>
      <c r="D2872" s="47"/>
      <c r="E2872" s="32"/>
    </row>
    <row r="2873" spans="2:5" x14ac:dyDescent="0.2">
      <c r="B2873" s="47"/>
      <c r="C2873" s="47"/>
      <c r="D2873" s="47"/>
      <c r="E2873" s="32"/>
    </row>
    <row r="2874" spans="2:5" x14ac:dyDescent="0.2">
      <c r="B2874" s="47"/>
      <c r="C2874" s="47"/>
      <c r="D2874" s="47"/>
      <c r="E2874" s="32"/>
    </row>
    <row r="2875" spans="2:5" x14ac:dyDescent="0.2">
      <c r="B2875" s="47"/>
      <c r="C2875" s="47"/>
      <c r="D2875" s="47"/>
      <c r="E2875" s="32"/>
    </row>
    <row r="2876" spans="2:5" x14ac:dyDescent="0.2">
      <c r="B2876" s="47"/>
      <c r="C2876" s="47"/>
      <c r="D2876" s="47"/>
      <c r="E2876" s="32"/>
    </row>
    <row r="2877" spans="2:5" x14ac:dyDescent="0.2">
      <c r="B2877" s="47"/>
      <c r="C2877" s="47"/>
      <c r="D2877" s="47"/>
      <c r="E2877" s="32"/>
    </row>
    <row r="2878" spans="2:5" x14ac:dyDescent="0.2">
      <c r="B2878" s="47"/>
      <c r="C2878" s="47"/>
      <c r="D2878" s="47"/>
      <c r="E2878" s="32"/>
    </row>
    <row r="2879" spans="2:5" x14ac:dyDescent="0.2">
      <c r="B2879" s="47"/>
      <c r="C2879" s="47"/>
      <c r="D2879" s="47"/>
      <c r="E2879" s="32"/>
    </row>
    <row r="2880" spans="2:5" x14ac:dyDescent="0.2">
      <c r="B2880" s="47"/>
      <c r="C2880" s="47"/>
      <c r="D2880" s="47"/>
      <c r="E2880" s="32"/>
    </row>
    <row r="2881" spans="2:5" x14ac:dyDescent="0.2">
      <c r="B2881" s="47"/>
      <c r="C2881" s="47"/>
      <c r="D2881" s="47"/>
      <c r="E2881" s="32"/>
    </row>
    <row r="2882" spans="2:5" x14ac:dyDescent="0.2">
      <c r="B2882" s="47"/>
      <c r="C2882" s="47"/>
      <c r="D2882" s="47"/>
      <c r="E2882" s="32"/>
    </row>
    <row r="2883" spans="2:5" x14ac:dyDescent="0.2">
      <c r="B2883" s="47"/>
      <c r="C2883" s="47"/>
      <c r="D2883" s="47"/>
      <c r="E2883" s="32"/>
    </row>
    <row r="2884" spans="2:5" x14ac:dyDescent="0.2">
      <c r="B2884" s="47"/>
      <c r="C2884" s="47"/>
      <c r="D2884" s="47"/>
      <c r="E2884" s="32"/>
    </row>
    <row r="2885" spans="2:5" x14ac:dyDescent="0.2">
      <c r="B2885" s="47"/>
      <c r="C2885" s="47"/>
      <c r="D2885" s="47"/>
      <c r="E2885" s="32"/>
    </row>
    <row r="2886" spans="2:5" x14ac:dyDescent="0.2">
      <c r="B2886" s="47"/>
      <c r="C2886" s="47"/>
      <c r="D2886" s="47"/>
      <c r="E2886" s="32"/>
    </row>
    <row r="2887" spans="2:5" x14ac:dyDescent="0.2">
      <c r="B2887" s="47"/>
      <c r="C2887" s="47"/>
      <c r="D2887" s="47"/>
      <c r="E2887" s="32"/>
    </row>
    <row r="2888" spans="2:5" x14ac:dyDescent="0.2">
      <c r="B2888" s="47"/>
      <c r="C2888" s="47"/>
      <c r="D2888" s="47"/>
      <c r="E2888" s="32"/>
    </row>
    <row r="2889" spans="2:5" x14ac:dyDescent="0.2">
      <c r="B2889" s="47"/>
      <c r="C2889" s="47"/>
      <c r="D2889" s="47"/>
      <c r="E2889" s="32"/>
    </row>
    <row r="2890" spans="2:5" x14ac:dyDescent="0.2">
      <c r="B2890" s="47"/>
      <c r="C2890" s="47"/>
      <c r="D2890" s="47"/>
      <c r="E2890" s="32"/>
    </row>
    <row r="2891" spans="2:5" x14ac:dyDescent="0.2">
      <c r="B2891" s="47"/>
      <c r="C2891" s="47"/>
      <c r="D2891" s="47"/>
      <c r="E2891" s="32"/>
    </row>
    <row r="2892" spans="2:5" x14ac:dyDescent="0.2">
      <c r="B2892" s="47"/>
      <c r="C2892" s="47"/>
      <c r="D2892" s="47"/>
      <c r="E2892" s="32"/>
    </row>
    <row r="2893" spans="2:5" x14ac:dyDescent="0.2">
      <c r="B2893" s="47"/>
      <c r="C2893" s="47"/>
      <c r="D2893" s="47"/>
      <c r="E2893" s="32"/>
    </row>
    <row r="2894" spans="2:5" x14ac:dyDescent="0.2">
      <c r="B2894" s="47"/>
      <c r="C2894" s="47"/>
      <c r="D2894" s="47"/>
      <c r="E2894" s="32"/>
    </row>
    <row r="2895" spans="2:5" x14ac:dyDescent="0.2">
      <c r="B2895" s="47"/>
      <c r="C2895" s="47"/>
      <c r="D2895" s="47"/>
      <c r="E2895" s="32"/>
    </row>
    <row r="2896" spans="2:5" x14ac:dyDescent="0.2">
      <c r="B2896" s="47"/>
      <c r="C2896" s="47"/>
      <c r="D2896" s="47"/>
      <c r="E2896" s="32"/>
    </row>
    <row r="2897" spans="2:5" x14ac:dyDescent="0.2">
      <c r="B2897" s="47"/>
      <c r="C2897" s="47"/>
      <c r="D2897" s="47"/>
      <c r="E2897" s="32"/>
    </row>
    <row r="2898" spans="2:5" x14ac:dyDescent="0.2">
      <c r="B2898" s="47"/>
      <c r="C2898" s="47"/>
      <c r="D2898" s="47"/>
      <c r="E2898" s="32"/>
    </row>
    <row r="2899" spans="2:5" x14ac:dyDescent="0.2">
      <c r="B2899" s="47"/>
      <c r="C2899" s="47"/>
      <c r="D2899" s="47"/>
      <c r="E2899" s="32"/>
    </row>
    <row r="2900" spans="2:5" x14ac:dyDescent="0.2">
      <c r="B2900" s="47"/>
      <c r="C2900" s="47"/>
      <c r="D2900" s="47"/>
      <c r="E2900" s="32"/>
    </row>
    <row r="2901" spans="2:5" x14ac:dyDescent="0.2">
      <c r="B2901" s="47"/>
      <c r="C2901" s="47"/>
      <c r="D2901" s="47"/>
      <c r="E2901" s="32"/>
    </row>
    <row r="2902" spans="2:5" x14ac:dyDescent="0.2">
      <c r="B2902" s="47"/>
      <c r="C2902" s="47"/>
      <c r="D2902" s="47"/>
      <c r="E2902" s="32"/>
    </row>
    <row r="2903" spans="2:5" x14ac:dyDescent="0.2">
      <c r="B2903" s="47"/>
      <c r="C2903" s="47"/>
      <c r="D2903" s="47"/>
      <c r="E2903" s="32"/>
    </row>
    <row r="2904" spans="2:5" x14ac:dyDescent="0.2">
      <c r="B2904" s="47"/>
      <c r="C2904" s="47"/>
      <c r="D2904" s="47"/>
      <c r="E2904" s="32"/>
    </row>
    <row r="2905" spans="2:5" x14ac:dyDescent="0.2">
      <c r="B2905" s="47"/>
      <c r="C2905" s="47"/>
      <c r="D2905" s="47"/>
      <c r="E2905" s="32"/>
    </row>
    <row r="2906" spans="2:5" x14ac:dyDescent="0.2">
      <c r="B2906" s="47"/>
      <c r="C2906" s="47"/>
      <c r="D2906" s="47"/>
      <c r="E2906" s="32"/>
    </row>
    <row r="2907" spans="2:5" x14ac:dyDescent="0.2">
      <c r="B2907" s="47"/>
      <c r="C2907" s="47"/>
      <c r="D2907" s="47"/>
      <c r="E2907" s="32"/>
    </row>
    <row r="2908" spans="2:5" x14ac:dyDescent="0.2">
      <c r="B2908" s="47"/>
      <c r="C2908" s="47"/>
      <c r="D2908" s="47"/>
      <c r="E2908" s="32"/>
    </row>
    <row r="2909" spans="2:5" x14ac:dyDescent="0.2">
      <c r="B2909" s="47"/>
      <c r="C2909" s="47"/>
      <c r="D2909" s="47"/>
      <c r="E2909" s="32"/>
    </row>
    <row r="2910" spans="2:5" x14ac:dyDescent="0.2">
      <c r="B2910" s="47"/>
      <c r="C2910" s="47"/>
      <c r="D2910" s="47"/>
      <c r="E2910" s="32"/>
    </row>
    <row r="2911" spans="2:5" x14ac:dyDescent="0.2">
      <c r="B2911" s="47"/>
      <c r="C2911" s="47"/>
      <c r="D2911" s="47"/>
      <c r="E2911" s="32"/>
    </row>
    <row r="2912" spans="2:5" x14ac:dyDescent="0.2">
      <c r="B2912" s="47"/>
      <c r="C2912" s="47"/>
      <c r="D2912" s="47"/>
      <c r="E2912" s="32"/>
    </row>
    <row r="2913" spans="2:5" x14ac:dyDescent="0.2">
      <c r="B2913" s="47"/>
      <c r="C2913" s="47"/>
      <c r="D2913" s="47"/>
      <c r="E2913" s="32"/>
    </row>
    <row r="2914" spans="2:5" x14ac:dyDescent="0.2">
      <c r="B2914" s="47"/>
      <c r="C2914" s="47"/>
      <c r="D2914" s="47"/>
      <c r="E2914" s="32"/>
    </row>
    <row r="2915" spans="2:5" x14ac:dyDescent="0.2">
      <c r="B2915" s="47"/>
      <c r="C2915" s="47"/>
      <c r="D2915" s="47"/>
      <c r="E2915" s="32"/>
    </row>
    <row r="2916" spans="2:5" x14ac:dyDescent="0.2">
      <c r="B2916" s="47"/>
      <c r="C2916" s="47"/>
      <c r="D2916" s="47"/>
      <c r="E2916" s="32"/>
    </row>
    <row r="2917" spans="2:5" x14ac:dyDescent="0.2">
      <c r="B2917" s="47"/>
      <c r="C2917" s="47"/>
      <c r="D2917" s="47"/>
      <c r="E2917" s="32"/>
    </row>
    <row r="2918" spans="2:5" x14ac:dyDescent="0.2">
      <c r="B2918" s="47"/>
      <c r="C2918" s="47"/>
      <c r="D2918" s="47"/>
      <c r="E2918" s="32"/>
    </row>
    <row r="2919" spans="2:5" x14ac:dyDescent="0.2">
      <c r="B2919" s="47"/>
      <c r="C2919" s="47"/>
      <c r="D2919" s="47"/>
      <c r="E2919" s="32"/>
    </row>
    <row r="2920" spans="2:5" x14ac:dyDescent="0.2">
      <c r="B2920" s="47"/>
      <c r="C2920" s="47"/>
      <c r="D2920" s="47"/>
      <c r="E2920" s="32"/>
    </row>
    <row r="2921" spans="2:5" x14ac:dyDescent="0.2">
      <c r="B2921" s="47"/>
      <c r="C2921" s="47"/>
      <c r="D2921" s="47"/>
      <c r="E2921" s="32"/>
    </row>
    <row r="2922" spans="2:5" x14ac:dyDescent="0.2">
      <c r="B2922" s="47"/>
      <c r="C2922" s="47"/>
      <c r="D2922" s="47"/>
      <c r="E2922" s="32"/>
    </row>
    <row r="2923" spans="2:5" x14ac:dyDescent="0.2">
      <c r="B2923" s="47"/>
      <c r="C2923" s="47"/>
      <c r="D2923" s="47"/>
      <c r="E2923" s="32"/>
    </row>
    <row r="2924" spans="2:5" x14ac:dyDescent="0.2">
      <c r="B2924" s="47"/>
      <c r="C2924" s="47"/>
      <c r="D2924" s="47"/>
      <c r="E2924" s="32"/>
    </row>
    <row r="2925" spans="2:5" x14ac:dyDescent="0.2">
      <c r="B2925" s="47"/>
      <c r="C2925" s="47"/>
      <c r="D2925" s="47"/>
      <c r="E2925" s="32"/>
    </row>
    <row r="2926" spans="2:5" x14ac:dyDescent="0.2">
      <c r="B2926" s="47"/>
      <c r="C2926" s="47"/>
      <c r="D2926" s="47"/>
      <c r="E2926" s="32"/>
    </row>
    <row r="2927" spans="2:5" x14ac:dyDescent="0.2">
      <c r="B2927" s="47"/>
      <c r="C2927" s="47"/>
      <c r="D2927" s="47"/>
      <c r="E2927" s="32"/>
    </row>
    <row r="2928" spans="2:5" x14ac:dyDescent="0.2">
      <c r="B2928" s="47"/>
      <c r="C2928" s="47"/>
      <c r="D2928" s="47"/>
      <c r="E2928" s="32"/>
    </row>
    <row r="2929" spans="2:5" x14ac:dyDescent="0.2">
      <c r="B2929" s="47"/>
      <c r="C2929" s="47"/>
      <c r="D2929" s="47"/>
      <c r="E2929" s="32"/>
    </row>
    <row r="2930" spans="2:5" x14ac:dyDescent="0.2">
      <c r="B2930" s="47"/>
      <c r="C2930" s="47"/>
      <c r="D2930" s="47"/>
      <c r="E2930" s="32"/>
    </row>
    <row r="2931" spans="2:5" x14ac:dyDescent="0.2">
      <c r="B2931" s="47"/>
      <c r="C2931" s="47"/>
      <c r="D2931" s="47"/>
      <c r="E2931" s="32"/>
    </row>
    <row r="2932" spans="2:5" x14ac:dyDescent="0.2">
      <c r="B2932" s="47"/>
      <c r="C2932" s="47"/>
      <c r="D2932" s="47"/>
      <c r="E2932" s="32"/>
    </row>
    <row r="2933" spans="2:5" x14ac:dyDescent="0.2">
      <c r="B2933" s="47"/>
      <c r="C2933" s="47"/>
      <c r="D2933" s="47"/>
      <c r="E2933" s="32"/>
    </row>
    <row r="2934" spans="2:5" x14ac:dyDescent="0.2">
      <c r="B2934" s="47"/>
      <c r="C2934" s="47"/>
      <c r="D2934" s="47"/>
      <c r="E2934" s="32"/>
    </row>
    <row r="2935" spans="2:5" x14ac:dyDescent="0.2">
      <c r="B2935" s="47"/>
      <c r="C2935" s="47"/>
      <c r="D2935" s="47"/>
      <c r="E2935" s="32"/>
    </row>
    <row r="2936" spans="2:5" x14ac:dyDescent="0.2">
      <c r="B2936" s="47"/>
      <c r="C2936" s="47"/>
      <c r="D2936" s="47"/>
      <c r="E2936" s="32"/>
    </row>
    <row r="2937" spans="2:5" x14ac:dyDescent="0.2">
      <c r="B2937" s="47"/>
      <c r="C2937" s="47"/>
      <c r="D2937" s="47"/>
      <c r="E2937" s="32"/>
    </row>
    <row r="2938" spans="2:5" x14ac:dyDescent="0.2">
      <c r="B2938" s="47"/>
      <c r="C2938" s="47"/>
      <c r="D2938" s="47"/>
      <c r="E2938" s="32"/>
    </row>
    <row r="2939" spans="2:5" x14ac:dyDescent="0.2">
      <c r="B2939" s="47"/>
      <c r="C2939" s="47"/>
      <c r="D2939" s="47"/>
      <c r="E2939" s="32"/>
    </row>
    <row r="2940" spans="2:5" x14ac:dyDescent="0.2">
      <c r="B2940" s="47"/>
      <c r="C2940" s="47"/>
      <c r="D2940" s="47"/>
      <c r="E2940" s="32"/>
    </row>
    <row r="2941" spans="2:5" x14ac:dyDescent="0.2">
      <c r="B2941" s="47"/>
      <c r="C2941" s="47"/>
      <c r="D2941" s="47"/>
      <c r="E2941" s="32"/>
    </row>
    <row r="2942" spans="2:5" x14ac:dyDescent="0.2">
      <c r="B2942" s="47"/>
      <c r="C2942" s="47"/>
      <c r="D2942" s="47"/>
      <c r="E2942" s="32"/>
    </row>
    <row r="2943" spans="2:5" x14ac:dyDescent="0.2">
      <c r="B2943" s="47"/>
      <c r="C2943" s="47"/>
      <c r="D2943" s="47"/>
      <c r="E2943" s="32"/>
    </row>
    <row r="2944" spans="2:5" x14ac:dyDescent="0.2">
      <c r="B2944" s="47"/>
      <c r="C2944" s="47"/>
      <c r="D2944" s="47"/>
      <c r="E2944" s="32"/>
    </row>
    <row r="2945" spans="2:5" x14ac:dyDescent="0.2">
      <c r="B2945" s="47"/>
      <c r="C2945" s="47"/>
      <c r="D2945" s="47"/>
      <c r="E2945" s="32"/>
    </row>
    <row r="2946" spans="2:5" x14ac:dyDescent="0.2">
      <c r="B2946" s="47"/>
      <c r="C2946" s="47"/>
      <c r="D2946" s="47"/>
      <c r="E2946" s="32"/>
    </row>
    <row r="2947" spans="2:5" x14ac:dyDescent="0.2">
      <c r="B2947" s="47"/>
      <c r="C2947" s="47"/>
      <c r="D2947" s="47"/>
      <c r="E2947" s="32"/>
    </row>
    <row r="2948" spans="2:5" x14ac:dyDescent="0.2">
      <c r="B2948" s="47"/>
      <c r="C2948" s="47"/>
      <c r="D2948" s="47"/>
      <c r="E2948" s="32"/>
    </row>
    <row r="2949" spans="2:5" x14ac:dyDescent="0.2">
      <c r="B2949" s="47"/>
      <c r="C2949" s="47"/>
      <c r="D2949" s="47"/>
      <c r="E2949" s="32"/>
    </row>
    <row r="2950" spans="2:5" x14ac:dyDescent="0.2">
      <c r="B2950" s="47"/>
      <c r="C2950" s="47"/>
      <c r="D2950" s="47"/>
      <c r="E2950" s="32"/>
    </row>
    <row r="2951" spans="2:5" x14ac:dyDescent="0.2">
      <c r="B2951" s="47"/>
      <c r="C2951" s="47"/>
      <c r="D2951" s="47"/>
      <c r="E2951" s="32"/>
    </row>
    <row r="2952" spans="2:5" x14ac:dyDescent="0.2">
      <c r="B2952" s="47"/>
      <c r="C2952" s="47"/>
      <c r="D2952" s="47"/>
      <c r="E2952" s="32"/>
    </row>
    <row r="2953" spans="2:5" x14ac:dyDescent="0.2">
      <c r="B2953" s="47"/>
      <c r="C2953" s="47"/>
      <c r="D2953" s="47"/>
      <c r="E2953" s="32"/>
    </row>
    <row r="2954" spans="2:5" x14ac:dyDescent="0.2">
      <c r="B2954" s="47"/>
      <c r="C2954" s="47"/>
      <c r="D2954" s="47"/>
      <c r="E2954" s="32"/>
    </row>
    <row r="2955" spans="2:5" x14ac:dyDescent="0.2">
      <c r="B2955" s="47"/>
      <c r="C2955" s="47"/>
      <c r="D2955" s="47"/>
      <c r="E2955" s="32"/>
    </row>
    <row r="2956" spans="2:5" x14ac:dyDescent="0.2">
      <c r="B2956" s="47"/>
      <c r="C2956" s="47"/>
      <c r="D2956" s="47"/>
      <c r="E2956" s="32"/>
    </row>
    <row r="2957" spans="2:5" x14ac:dyDescent="0.2">
      <c r="B2957" s="47"/>
      <c r="C2957" s="47"/>
      <c r="D2957" s="47"/>
      <c r="E2957" s="32"/>
    </row>
    <row r="2958" spans="2:5" x14ac:dyDescent="0.2">
      <c r="B2958" s="47"/>
      <c r="C2958" s="47"/>
      <c r="D2958" s="47"/>
      <c r="E2958" s="32"/>
    </row>
    <row r="2959" spans="2:5" x14ac:dyDescent="0.2">
      <c r="B2959" s="47"/>
      <c r="C2959" s="47"/>
      <c r="D2959" s="47"/>
      <c r="E2959" s="32"/>
    </row>
    <row r="2960" spans="2:5" x14ac:dyDescent="0.2">
      <c r="B2960" s="47"/>
      <c r="C2960" s="47"/>
      <c r="D2960" s="47"/>
      <c r="E2960" s="32"/>
    </row>
    <row r="2961" spans="2:5" x14ac:dyDescent="0.2">
      <c r="B2961" s="47"/>
      <c r="C2961" s="47"/>
      <c r="D2961" s="47"/>
      <c r="E2961" s="32"/>
    </row>
    <row r="2962" spans="2:5" x14ac:dyDescent="0.2">
      <c r="B2962" s="47"/>
      <c r="C2962" s="47"/>
      <c r="D2962" s="47"/>
      <c r="E2962" s="32"/>
    </row>
    <row r="2963" spans="2:5" x14ac:dyDescent="0.2">
      <c r="B2963" s="47"/>
      <c r="C2963" s="47"/>
      <c r="D2963" s="47"/>
      <c r="E2963" s="32"/>
    </row>
    <row r="2964" spans="2:5" x14ac:dyDescent="0.2">
      <c r="B2964" s="47"/>
      <c r="C2964" s="47"/>
      <c r="D2964" s="47"/>
      <c r="E2964" s="32"/>
    </row>
    <row r="2965" spans="2:5" x14ac:dyDescent="0.2">
      <c r="B2965" s="47"/>
      <c r="C2965" s="47"/>
      <c r="D2965" s="47"/>
      <c r="E2965" s="32"/>
    </row>
    <row r="2966" spans="2:5" x14ac:dyDescent="0.2">
      <c r="B2966" s="47"/>
      <c r="C2966" s="47"/>
      <c r="D2966" s="47"/>
      <c r="E2966" s="32"/>
    </row>
    <row r="2967" spans="2:5" x14ac:dyDescent="0.2">
      <c r="B2967" s="47"/>
      <c r="C2967" s="47"/>
      <c r="D2967" s="47"/>
      <c r="E2967" s="32"/>
    </row>
    <row r="2968" spans="2:5" x14ac:dyDescent="0.2">
      <c r="B2968" s="47"/>
      <c r="C2968" s="47"/>
      <c r="D2968" s="47"/>
      <c r="E2968" s="32"/>
    </row>
    <row r="2969" spans="2:5" x14ac:dyDescent="0.2">
      <c r="B2969" s="47"/>
      <c r="C2969" s="47"/>
      <c r="D2969" s="47"/>
      <c r="E2969" s="32"/>
    </row>
    <row r="2970" spans="2:5" x14ac:dyDescent="0.2">
      <c r="B2970" s="47"/>
      <c r="C2970" s="47"/>
      <c r="D2970" s="47"/>
      <c r="E2970" s="32"/>
    </row>
    <row r="2971" spans="2:5" x14ac:dyDescent="0.2">
      <c r="B2971" s="47"/>
      <c r="C2971" s="47"/>
      <c r="D2971" s="47"/>
      <c r="E2971" s="32"/>
    </row>
    <row r="2972" spans="2:5" x14ac:dyDescent="0.2">
      <c r="B2972" s="47"/>
      <c r="C2972" s="47"/>
      <c r="D2972" s="47"/>
      <c r="E2972" s="32"/>
    </row>
    <row r="2973" spans="2:5" x14ac:dyDescent="0.2">
      <c r="B2973" s="47"/>
      <c r="C2973" s="47"/>
      <c r="D2973" s="47"/>
      <c r="E2973" s="32"/>
    </row>
    <row r="2974" spans="2:5" x14ac:dyDescent="0.2">
      <c r="B2974" s="47"/>
      <c r="C2974" s="47"/>
      <c r="D2974" s="47"/>
      <c r="E2974" s="32"/>
    </row>
    <row r="2975" spans="2:5" x14ac:dyDescent="0.2">
      <c r="B2975" s="47"/>
      <c r="C2975" s="47"/>
      <c r="D2975" s="47"/>
      <c r="E2975" s="32"/>
    </row>
    <row r="2976" spans="2:5" x14ac:dyDescent="0.2">
      <c r="B2976" s="47"/>
      <c r="C2976" s="47"/>
      <c r="D2976" s="47"/>
      <c r="E2976" s="32"/>
    </row>
    <row r="2977" spans="2:5" x14ac:dyDescent="0.2">
      <c r="B2977" s="47"/>
      <c r="C2977" s="47"/>
      <c r="D2977" s="47"/>
      <c r="E2977" s="32"/>
    </row>
    <row r="2978" spans="2:5" x14ac:dyDescent="0.2">
      <c r="B2978" s="47"/>
      <c r="C2978" s="47"/>
      <c r="D2978" s="47"/>
      <c r="E2978" s="32"/>
    </row>
    <row r="2979" spans="2:5" x14ac:dyDescent="0.2">
      <c r="B2979" s="47"/>
      <c r="C2979" s="47"/>
      <c r="D2979" s="47"/>
      <c r="E2979" s="32"/>
    </row>
    <row r="2980" spans="2:5" x14ac:dyDescent="0.2">
      <c r="B2980" s="47"/>
      <c r="C2980" s="47"/>
      <c r="D2980" s="47"/>
      <c r="E2980" s="32"/>
    </row>
    <row r="2981" spans="2:5" x14ac:dyDescent="0.2">
      <c r="B2981" s="47"/>
      <c r="C2981" s="47"/>
      <c r="D2981" s="47"/>
      <c r="E2981" s="32"/>
    </row>
    <row r="2982" spans="2:5" x14ac:dyDescent="0.2">
      <c r="B2982" s="47"/>
      <c r="C2982" s="47"/>
      <c r="D2982" s="47"/>
      <c r="E2982" s="32"/>
    </row>
    <row r="2983" spans="2:5" x14ac:dyDescent="0.2">
      <c r="B2983" s="47"/>
      <c r="C2983" s="47"/>
      <c r="D2983" s="47"/>
      <c r="E2983" s="32"/>
    </row>
    <row r="2984" spans="2:5" x14ac:dyDescent="0.2">
      <c r="B2984" s="47"/>
      <c r="C2984" s="47"/>
      <c r="D2984" s="47"/>
      <c r="E2984" s="32"/>
    </row>
    <row r="2985" spans="2:5" x14ac:dyDescent="0.2">
      <c r="B2985" s="47"/>
      <c r="C2985" s="47"/>
      <c r="D2985" s="47"/>
      <c r="E2985" s="32"/>
    </row>
    <row r="2986" spans="2:5" x14ac:dyDescent="0.2">
      <c r="B2986" s="47"/>
      <c r="C2986" s="47"/>
      <c r="D2986" s="47"/>
      <c r="E2986" s="32"/>
    </row>
    <row r="2987" spans="2:5" x14ac:dyDescent="0.2">
      <c r="B2987" s="47"/>
      <c r="C2987" s="47"/>
      <c r="D2987" s="47"/>
      <c r="E2987" s="32"/>
    </row>
    <row r="2988" spans="2:5" x14ac:dyDescent="0.2">
      <c r="B2988" s="47"/>
      <c r="C2988" s="47"/>
      <c r="D2988" s="47"/>
      <c r="E2988" s="32"/>
    </row>
    <row r="2989" spans="2:5" x14ac:dyDescent="0.2">
      <c r="B2989" s="47"/>
      <c r="C2989" s="47"/>
      <c r="D2989" s="47"/>
      <c r="E2989" s="32"/>
    </row>
    <row r="2990" spans="2:5" x14ac:dyDescent="0.2">
      <c r="B2990" s="47"/>
      <c r="C2990" s="47"/>
      <c r="D2990" s="47"/>
      <c r="E2990" s="32"/>
    </row>
    <row r="2991" spans="2:5" x14ac:dyDescent="0.2">
      <c r="B2991" s="47"/>
      <c r="C2991" s="47"/>
      <c r="D2991" s="47"/>
      <c r="E2991" s="32"/>
    </row>
    <row r="2992" spans="2:5" x14ac:dyDescent="0.2">
      <c r="B2992" s="47"/>
      <c r="C2992" s="47"/>
      <c r="D2992" s="47"/>
      <c r="E2992" s="32"/>
    </row>
    <row r="2993" spans="2:5" x14ac:dyDescent="0.2">
      <c r="B2993" s="47"/>
      <c r="C2993" s="47"/>
      <c r="D2993" s="47"/>
      <c r="E2993" s="32"/>
    </row>
    <row r="2994" spans="2:5" x14ac:dyDescent="0.2">
      <c r="B2994" s="47"/>
      <c r="C2994" s="47"/>
      <c r="D2994" s="47"/>
      <c r="E2994" s="32"/>
    </row>
    <row r="2995" spans="2:5" x14ac:dyDescent="0.2">
      <c r="B2995" s="47"/>
      <c r="C2995" s="47"/>
      <c r="D2995" s="47"/>
      <c r="E2995" s="32"/>
    </row>
    <row r="2996" spans="2:5" x14ac:dyDescent="0.2">
      <c r="B2996" s="47"/>
      <c r="C2996" s="47"/>
      <c r="D2996" s="47"/>
      <c r="E2996" s="32"/>
    </row>
    <row r="2997" spans="2:5" x14ac:dyDescent="0.2">
      <c r="B2997" s="47"/>
      <c r="C2997" s="47"/>
      <c r="D2997" s="47"/>
      <c r="E2997" s="32"/>
    </row>
    <row r="2998" spans="2:5" x14ac:dyDescent="0.2">
      <c r="B2998" s="47"/>
      <c r="C2998" s="47"/>
      <c r="D2998" s="47"/>
      <c r="E2998" s="32"/>
    </row>
    <row r="2999" spans="2:5" x14ac:dyDescent="0.2">
      <c r="B2999" s="47"/>
      <c r="C2999" s="47"/>
      <c r="D2999" s="47"/>
      <c r="E2999" s="32"/>
    </row>
    <row r="3000" spans="2:5" x14ac:dyDescent="0.2">
      <c r="B3000" s="47"/>
      <c r="C3000" s="47"/>
      <c r="D3000" s="47"/>
      <c r="E3000" s="32"/>
    </row>
    <row r="3001" spans="2:5" x14ac:dyDescent="0.2">
      <c r="B3001" s="47"/>
      <c r="C3001" s="47"/>
      <c r="D3001" s="47"/>
      <c r="E3001" s="32"/>
    </row>
    <row r="3002" spans="2:5" x14ac:dyDescent="0.2">
      <c r="B3002" s="47"/>
      <c r="C3002" s="47"/>
      <c r="D3002" s="47"/>
      <c r="E3002" s="32"/>
    </row>
    <row r="3003" spans="2:5" x14ac:dyDescent="0.2">
      <c r="B3003" s="47"/>
      <c r="C3003" s="47"/>
      <c r="D3003" s="47"/>
      <c r="E3003" s="32"/>
    </row>
    <row r="3004" spans="2:5" x14ac:dyDescent="0.2">
      <c r="B3004" s="47"/>
      <c r="C3004" s="47"/>
      <c r="D3004" s="47"/>
      <c r="E3004" s="32"/>
    </row>
    <row r="3005" spans="2:5" x14ac:dyDescent="0.2">
      <c r="B3005" s="47"/>
      <c r="C3005" s="47"/>
      <c r="D3005" s="47"/>
      <c r="E3005" s="32"/>
    </row>
    <row r="3006" spans="2:5" x14ac:dyDescent="0.2">
      <c r="B3006" s="47"/>
      <c r="C3006" s="47"/>
      <c r="D3006" s="47"/>
      <c r="E3006" s="32"/>
    </row>
    <row r="3007" spans="2:5" x14ac:dyDescent="0.2">
      <c r="B3007" s="47"/>
      <c r="C3007" s="47"/>
      <c r="D3007" s="47"/>
      <c r="E3007" s="32"/>
    </row>
    <row r="3008" spans="2:5" x14ac:dyDescent="0.2">
      <c r="B3008" s="47"/>
      <c r="C3008" s="47"/>
      <c r="D3008" s="47"/>
      <c r="E3008" s="32"/>
    </row>
    <row r="3009" spans="2:5" x14ac:dyDescent="0.2">
      <c r="B3009" s="47"/>
      <c r="C3009" s="47"/>
      <c r="D3009" s="47"/>
      <c r="E3009" s="32"/>
    </row>
    <row r="3010" spans="2:5" x14ac:dyDescent="0.2">
      <c r="B3010" s="47"/>
      <c r="C3010" s="47"/>
      <c r="D3010" s="47"/>
      <c r="E3010" s="32"/>
    </row>
    <row r="3011" spans="2:5" x14ac:dyDescent="0.2">
      <c r="B3011" s="47"/>
      <c r="C3011" s="47"/>
      <c r="D3011" s="47"/>
      <c r="E3011" s="32"/>
    </row>
    <row r="3012" spans="2:5" x14ac:dyDescent="0.2">
      <c r="B3012" s="47"/>
      <c r="C3012" s="47"/>
      <c r="D3012" s="47"/>
      <c r="E3012" s="32"/>
    </row>
    <row r="3013" spans="2:5" x14ac:dyDescent="0.2">
      <c r="C3013" s="47"/>
      <c r="D3013" s="47"/>
      <c r="E3013" s="32"/>
    </row>
  </sheetData>
  <sortState ref="A66:Q88">
    <sortCondition descending="1" ref="O66:O88"/>
    <sortCondition ref="B66:B88"/>
  </sortState>
  <mergeCells count="9">
    <mergeCell ref="P43:R43"/>
    <mergeCell ref="P71:R71"/>
    <mergeCell ref="P73:R73"/>
    <mergeCell ref="P76:R76"/>
    <mergeCell ref="A1:R2"/>
    <mergeCell ref="H7:I7"/>
    <mergeCell ref="P11:R11"/>
    <mergeCell ref="C3:D3"/>
    <mergeCell ref="H5:I5"/>
  </mergeCells>
  <phoneticPr fontId="4" type="noConversion"/>
  <pageMargins left="0.19685039370078741" right="0.19685039370078741" top="0.39370078740157483" bottom="0.39370078740157483" header="0.51181102362204722" footer="0.51181102362204722"/>
  <pageSetup scale="69" orientation="landscape" r:id="rId1"/>
  <headerFooter alignWithMargins="0">
    <oddHeader>&amp;LJUNIOR MASCULIN</oddHeader>
  </headerFooter>
  <rowBreaks count="2" manualBreakCount="2">
    <brk id="36" max="16383" man="1"/>
    <brk id="10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Z79"/>
  <sheetViews>
    <sheetView topLeftCell="B52" zoomScale="110" zoomScaleNormal="110" workbookViewId="0">
      <selection activeCell="M67" sqref="M67"/>
    </sheetView>
  </sheetViews>
  <sheetFormatPr baseColWidth="10" defaultRowHeight="12.75" x14ac:dyDescent="0.2"/>
  <cols>
    <col min="1" max="1" width="22.85546875" customWidth="1"/>
    <col min="2" max="2" width="22.7109375" customWidth="1"/>
    <col min="4" max="4" width="16.85546875" customWidth="1"/>
    <col min="5" max="5" width="14.28515625" customWidth="1"/>
    <col min="14" max="14" width="13.42578125" bestFit="1" customWidth="1"/>
    <col min="15" max="15" width="24.85546875" style="356" customWidth="1"/>
  </cols>
  <sheetData>
    <row r="1" spans="1:14" x14ac:dyDescent="0.2">
      <c r="A1" s="905" t="s">
        <v>1046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</row>
    <row r="2" spans="1:14" ht="13.5" thickBot="1" x14ac:dyDescent="0.25">
      <c r="A2" s="907"/>
      <c r="B2" s="908"/>
      <c r="C2" s="908"/>
      <c r="D2" s="908"/>
      <c r="E2" s="908"/>
      <c r="F2" s="909"/>
      <c r="G2" s="909"/>
      <c r="H2" s="909"/>
      <c r="I2" s="909"/>
      <c r="J2" s="909"/>
      <c r="K2" s="909"/>
      <c r="L2" s="909"/>
      <c r="M2" s="909"/>
      <c r="N2" s="909"/>
    </row>
    <row r="3" spans="1:14" x14ac:dyDescent="0.2">
      <c r="A3" s="11"/>
      <c r="B3" s="11"/>
      <c r="C3" s="11"/>
      <c r="D3" s="11"/>
      <c r="E3" s="927" t="s">
        <v>1051</v>
      </c>
      <c r="F3" s="928"/>
      <c r="G3" s="928"/>
      <c r="H3" s="928"/>
      <c r="I3" s="928"/>
      <c r="J3" s="928"/>
      <c r="K3" s="928"/>
      <c r="L3" s="928"/>
      <c r="M3" s="928"/>
      <c r="N3" s="929"/>
    </row>
    <row r="4" spans="1:14" ht="12.75" customHeight="1" thickBot="1" x14ac:dyDescent="0.25">
      <c r="A4" s="379"/>
      <c r="B4" s="875" t="s">
        <v>770</v>
      </c>
      <c r="C4" s="875"/>
      <c r="D4" s="105"/>
      <c r="E4" s="930"/>
      <c r="F4" s="931"/>
      <c r="G4" s="931"/>
      <c r="H4" s="931"/>
      <c r="I4" s="931"/>
      <c r="J4" s="931"/>
      <c r="K4" s="931"/>
      <c r="L4" s="931"/>
      <c r="M4" s="931"/>
      <c r="N4" s="932"/>
    </row>
    <row r="5" spans="1:14" ht="12.75" customHeight="1" x14ac:dyDescent="0.2">
      <c r="A5" s="51"/>
      <c r="B5" s="220" t="s">
        <v>0</v>
      </c>
      <c r="C5" s="220"/>
      <c r="D5" s="241"/>
      <c r="E5" s="918" t="s">
        <v>1050</v>
      </c>
      <c r="F5" s="919"/>
      <c r="G5" s="919"/>
      <c r="H5" s="919"/>
      <c r="I5" s="919"/>
      <c r="J5" s="919"/>
      <c r="K5" s="919"/>
      <c r="L5" s="919"/>
      <c r="M5" s="919"/>
      <c r="N5" s="920"/>
    </row>
    <row r="6" spans="1:14" x14ac:dyDescent="0.2">
      <c r="A6" s="160"/>
      <c r="B6" s="221" t="s">
        <v>176</v>
      </c>
      <c r="C6" s="222"/>
      <c r="D6" s="242"/>
      <c r="E6" s="921"/>
      <c r="F6" s="922"/>
      <c r="G6" s="922"/>
      <c r="H6" s="922"/>
      <c r="I6" s="922"/>
      <c r="J6" s="922"/>
      <c r="K6" s="922"/>
      <c r="L6" s="922"/>
      <c r="M6" s="922"/>
      <c r="N6" s="923"/>
    </row>
    <row r="7" spans="1:14" x14ac:dyDescent="0.2">
      <c r="A7" s="329"/>
      <c r="B7" s="933" t="s">
        <v>385</v>
      </c>
      <c r="C7" s="934"/>
      <c r="E7" s="921"/>
      <c r="F7" s="922"/>
      <c r="G7" s="922"/>
      <c r="H7" s="922"/>
      <c r="I7" s="922"/>
      <c r="J7" s="922"/>
      <c r="K7" s="922"/>
      <c r="L7" s="922"/>
      <c r="M7" s="922"/>
      <c r="N7" s="923"/>
    </row>
    <row r="8" spans="1:14" x14ac:dyDescent="0.2">
      <c r="A8" s="240" t="s">
        <v>288</v>
      </c>
      <c r="B8" s="251" t="s">
        <v>476</v>
      </c>
      <c r="D8" s="19"/>
      <c r="E8" s="921"/>
      <c r="F8" s="922"/>
      <c r="G8" s="922"/>
      <c r="H8" s="922"/>
      <c r="I8" s="922"/>
      <c r="J8" s="922"/>
      <c r="K8" s="922"/>
      <c r="L8" s="922"/>
      <c r="M8" s="922"/>
      <c r="N8" s="923"/>
    </row>
    <row r="9" spans="1:14" x14ac:dyDescent="0.2">
      <c r="A9" s="18"/>
      <c r="B9" s="11"/>
      <c r="C9" s="11"/>
      <c r="D9" s="19"/>
      <c r="E9" s="921"/>
      <c r="F9" s="922"/>
      <c r="G9" s="922"/>
      <c r="H9" s="922"/>
      <c r="I9" s="922"/>
      <c r="J9" s="922"/>
      <c r="K9" s="922"/>
      <c r="L9" s="922"/>
      <c r="M9" s="922"/>
      <c r="N9" s="923"/>
    </row>
    <row r="10" spans="1:14" x14ac:dyDescent="0.2">
      <c r="A10" s="359" t="s">
        <v>707</v>
      </c>
      <c r="B10" s="360">
        <v>42822</v>
      </c>
      <c r="C10" s="11"/>
      <c r="D10" s="19"/>
      <c r="E10" s="921"/>
      <c r="F10" s="922"/>
      <c r="G10" s="922"/>
      <c r="H10" s="922"/>
      <c r="I10" s="922"/>
      <c r="J10" s="922"/>
      <c r="K10" s="922"/>
      <c r="L10" s="922"/>
      <c r="M10" s="922"/>
      <c r="N10" s="923"/>
    </row>
    <row r="11" spans="1:14" x14ac:dyDescent="0.2">
      <c r="A11" s="18"/>
      <c r="B11" s="11"/>
      <c r="C11" s="11"/>
      <c r="D11" s="19"/>
      <c r="E11" s="921"/>
      <c r="F11" s="922"/>
      <c r="G11" s="922"/>
      <c r="H11" s="922"/>
      <c r="I11" s="922"/>
      <c r="J11" s="922"/>
      <c r="K11" s="922"/>
      <c r="L11" s="922"/>
      <c r="M11" s="922"/>
      <c r="N11" s="923"/>
    </row>
    <row r="12" spans="1:14" x14ac:dyDescent="0.2">
      <c r="A12" s="18"/>
      <c r="B12" s="11"/>
      <c r="C12" s="11"/>
      <c r="D12" s="19"/>
      <c r="E12" s="921"/>
      <c r="F12" s="922"/>
      <c r="G12" s="922"/>
      <c r="H12" s="922"/>
      <c r="I12" s="922"/>
      <c r="J12" s="922"/>
      <c r="K12" s="922"/>
      <c r="L12" s="922"/>
      <c r="M12" s="922"/>
      <c r="N12" s="923"/>
    </row>
    <row r="13" spans="1:14" x14ac:dyDescent="0.2">
      <c r="A13" s="18"/>
      <c r="B13" s="11"/>
      <c r="C13" s="11"/>
      <c r="D13" s="19"/>
      <c r="E13" s="921"/>
      <c r="F13" s="922"/>
      <c r="G13" s="922"/>
      <c r="H13" s="922"/>
      <c r="I13" s="922"/>
      <c r="J13" s="922"/>
      <c r="K13" s="922"/>
      <c r="L13" s="922"/>
      <c r="M13" s="922"/>
      <c r="N13" s="923"/>
    </row>
    <row r="14" spans="1:14" ht="13.5" thickBot="1" x14ac:dyDescent="0.25">
      <c r="A14" s="18"/>
      <c r="B14" s="11"/>
      <c r="C14" s="11"/>
      <c r="D14" s="19"/>
      <c r="E14" s="924"/>
      <c r="F14" s="925"/>
      <c r="G14" s="925"/>
      <c r="H14" s="925"/>
      <c r="I14" s="925"/>
      <c r="J14" s="925"/>
      <c r="K14" s="925"/>
      <c r="L14" s="925"/>
      <c r="M14" s="925"/>
      <c r="N14" s="926"/>
    </row>
    <row r="15" spans="1:14" ht="12.75" customHeight="1" x14ac:dyDescent="0.2">
      <c r="A15" s="18"/>
      <c r="B15" s="11"/>
      <c r="C15" s="11"/>
      <c r="D15" s="19"/>
      <c r="E15" s="910" t="s">
        <v>472</v>
      </c>
      <c r="F15" s="911"/>
      <c r="G15" s="911"/>
      <c r="H15" s="911"/>
      <c r="I15" s="911"/>
      <c r="J15" s="911"/>
      <c r="K15" s="911"/>
      <c r="L15" s="911"/>
      <c r="M15" s="911"/>
      <c r="N15" s="912"/>
    </row>
    <row r="16" spans="1:14" ht="14.25" customHeight="1" thickBot="1" x14ac:dyDescent="0.25">
      <c r="A16" s="18"/>
      <c r="B16" s="11"/>
      <c r="C16" s="11"/>
      <c r="D16" s="19"/>
      <c r="E16" s="913" t="s">
        <v>473</v>
      </c>
      <c r="F16" s="914"/>
      <c r="G16" s="914"/>
      <c r="H16" s="914"/>
      <c r="I16" s="914"/>
      <c r="J16" s="914"/>
      <c r="K16" s="914"/>
      <c r="L16" s="914"/>
      <c r="M16" s="914"/>
      <c r="N16" s="915"/>
    </row>
    <row r="17" spans="1:15" ht="13.5" thickBot="1" x14ac:dyDescent="0.25">
      <c r="A17" s="18"/>
      <c r="B17" s="11"/>
      <c r="C17" s="11"/>
      <c r="D17" s="19"/>
      <c r="E17" s="19"/>
      <c r="F17" s="9"/>
      <c r="G17" s="9"/>
      <c r="H17" s="9"/>
      <c r="I17" s="9"/>
      <c r="J17" s="9"/>
      <c r="K17" s="9"/>
      <c r="L17" s="9"/>
      <c r="M17" s="19"/>
      <c r="N17" s="11"/>
    </row>
    <row r="18" spans="1:15" ht="13.5" thickBot="1" x14ac:dyDescent="0.25">
      <c r="A18" s="233" t="s">
        <v>4</v>
      </c>
      <c r="B18" s="234" t="s">
        <v>5</v>
      </c>
      <c r="C18" s="234" t="s">
        <v>140</v>
      </c>
      <c r="D18" s="234" t="s">
        <v>6</v>
      </c>
      <c r="E18" s="234" t="s">
        <v>807</v>
      </c>
      <c r="F18" s="467" t="s">
        <v>808</v>
      </c>
      <c r="G18" s="468" t="s">
        <v>953</v>
      </c>
      <c r="H18" s="390" t="s">
        <v>809</v>
      </c>
      <c r="I18" s="385" t="s">
        <v>811</v>
      </c>
      <c r="J18" s="385" t="s">
        <v>812</v>
      </c>
      <c r="K18" s="385" t="s">
        <v>813</v>
      </c>
      <c r="L18" s="234" t="s">
        <v>108</v>
      </c>
      <c r="M18" s="234" t="s">
        <v>475</v>
      </c>
      <c r="N18" s="916" t="s">
        <v>166</v>
      </c>
      <c r="O18" s="917"/>
    </row>
    <row r="19" spans="1:15" ht="13.5" thickBot="1" x14ac:dyDescent="0.25">
      <c r="A19" s="233" t="s">
        <v>474</v>
      </c>
      <c r="B19" s="234"/>
      <c r="C19" s="234" t="s">
        <v>141</v>
      </c>
      <c r="D19" s="234" t="s">
        <v>109</v>
      </c>
      <c r="E19" s="234" t="s">
        <v>194</v>
      </c>
      <c r="F19" s="467">
        <v>1</v>
      </c>
      <c r="G19" s="468">
        <v>2</v>
      </c>
      <c r="H19" s="391" t="s">
        <v>310</v>
      </c>
      <c r="I19" s="391" t="s">
        <v>310</v>
      </c>
      <c r="J19" s="391" t="s">
        <v>310</v>
      </c>
      <c r="K19" s="391" t="s">
        <v>310</v>
      </c>
      <c r="L19" s="234">
        <v>3</v>
      </c>
      <c r="M19" s="480"/>
      <c r="N19" s="481"/>
      <c r="O19" s="482"/>
    </row>
    <row r="20" spans="1:15" s="173" customFormat="1" x14ac:dyDescent="0.2">
      <c r="A20" s="231" t="s">
        <v>623</v>
      </c>
      <c r="B20" s="232" t="s">
        <v>624</v>
      </c>
      <c r="C20" s="232" t="s">
        <v>448</v>
      </c>
      <c r="D20" s="312" t="s">
        <v>823</v>
      </c>
      <c r="E20" s="312"/>
      <c r="F20" s="232">
        <v>-57</v>
      </c>
      <c r="G20" s="232">
        <v>-57</v>
      </c>
      <c r="H20" s="232"/>
      <c r="I20" s="232"/>
      <c r="J20" s="232"/>
      <c r="K20" s="232"/>
      <c r="L20" s="232"/>
      <c r="M20" s="813"/>
      <c r="N20" s="483"/>
      <c r="O20" s="484"/>
    </row>
    <row r="21" spans="1:15" x14ac:dyDescent="0.2">
      <c r="A21" s="268" t="s">
        <v>97</v>
      </c>
      <c r="B21" s="269" t="s">
        <v>37</v>
      </c>
      <c r="C21" s="269" t="s">
        <v>151</v>
      </c>
      <c r="D21" s="270" t="s">
        <v>19</v>
      </c>
      <c r="E21" s="268"/>
      <c r="F21" s="325"/>
      <c r="G21" s="325"/>
      <c r="H21" s="325"/>
      <c r="I21" s="325"/>
      <c r="J21" s="325"/>
      <c r="K21" s="325"/>
      <c r="L21" s="316"/>
      <c r="M21" s="754" t="s">
        <v>1471</v>
      </c>
      <c r="N21" s="811" t="s">
        <v>288</v>
      </c>
      <c r="O21" s="238" t="s">
        <v>968</v>
      </c>
    </row>
    <row r="22" spans="1:15" x14ac:dyDescent="0.2">
      <c r="A22" s="268" t="s">
        <v>249</v>
      </c>
      <c r="B22" s="269" t="s">
        <v>498</v>
      </c>
      <c r="C22" s="91" t="s">
        <v>499</v>
      </c>
      <c r="D22" s="270" t="s">
        <v>17</v>
      </c>
      <c r="E22" s="330">
        <v>-48</v>
      </c>
      <c r="F22" s="271"/>
      <c r="G22" s="271">
        <v>-52</v>
      </c>
      <c r="H22" s="271"/>
      <c r="I22" s="271"/>
      <c r="J22" s="271"/>
      <c r="K22" s="271"/>
      <c r="L22" s="816"/>
      <c r="M22" s="754" t="s">
        <v>1471</v>
      </c>
      <c r="N22" s="811" t="s">
        <v>288</v>
      </c>
      <c r="O22" s="238" t="s">
        <v>971</v>
      </c>
    </row>
    <row r="23" spans="1:15" x14ac:dyDescent="0.2">
      <c r="A23" s="268" t="s">
        <v>93</v>
      </c>
      <c r="B23" s="269" t="s">
        <v>305</v>
      </c>
      <c r="C23" s="91" t="s">
        <v>546</v>
      </c>
      <c r="D23" s="270" t="s">
        <v>17</v>
      </c>
      <c r="E23" s="268"/>
      <c r="F23" s="271"/>
      <c r="G23" s="271"/>
      <c r="H23" s="271"/>
      <c r="I23" s="271"/>
      <c r="J23" s="271"/>
      <c r="K23" s="271"/>
      <c r="L23" s="276"/>
      <c r="M23" s="814"/>
      <c r="N23" s="486"/>
      <c r="O23" s="238"/>
    </row>
    <row r="24" spans="1:15" s="43" customFormat="1" ht="12" customHeight="1" x14ac:dyDescent="0.2">
      <c r="A24" s="228" t="s">
        <v>179</v>
      </c>
      <c r="B24" s="104" t="s">
        <v>235</v>
      </c>
      <c r="C24" s="104" t="s">
        <v>433</v>
      </c>
      <c r="D24" s="227" t="s">
        <v>17</v>
      </c>
      <c r="E24" s="330">
        <v>-52</v>
      </c>
      <c r="F24" s="104"/>
      <c r="G24" s="530"/>
      <c r="H24" s="104"/>
      <c r="I24" s="104"/>
      <c r="J24" s="104"/>
      <c r="K24" s="104"/>
      <c r="L24" s="784"/>
      <c r="M24" s="754" t="s">
        <v>1471</v>
      </c>
      <c r="N24" s="812" t="s">
        <v>288</v>
      </c>
      <c r="O24" s="238" t="s">
        <v>964</v>
      </c>
    </row>
    <row r="25" spans="1:15" s="43" customFormat="1" ht="12" customHeight="1" x14ac:dyDescent="0.2">
      <c r="A25" s="228" t="s">
        <v>173</v>
      </c>
      <c r="B25" s="104" t="s">
        <v>36</v>
      </c>
      <c r="C25" s="104" t="s">
        <v>544</v>
      </c>
      <c r="D25" s="227" t="s">
        <v>314</v>
      </c>
      <c r="E25" s="171"/>
      <c r="F25" s="104"/>
      <c r="G25" s="104">
        <v>-70</v>
      </c>
      <c r="H25" s="104"/>
      <c r="I25" s="104"/>
      <c r="J25" s="104"/>
      <c r="K25" s="104" t="s">
        <v>1471</v>
      </c>
      <c r="L25" s="104"/>
      <c r="M25" s="311"/>
      <c r="N25" s="486"/>
      <c r="O25" s="238"/>
    </row>
    <row r="26" spans="1:15" s="43" customFormat="1" ht="12" customHeight="1" x14ac:dyDescent="0.2">
      <c r="A26" s="228" t="s">
        <v>1296</v>
      </c>
      <c r="B26" s="104" t="s">
        <v>836</v>
      </c>
      <c r="C26" s="104" t="s">
        <v>158</v>
      </c>
      <c r="D26" s="227" t="s">
        <v>402</v>
      </c>
      <c r="E26" s="171"/>
      <c r="F26" s="104"/>
      <c r="G26" s="104"/>
      <c r="H26" s="104">
        <v>-78</v>
      </c>
      <c r="I26" s="104"/>
      <c r="J26" s="104"/>
      <c r="K26" s="104" t="s">
        <v>1471</v>
      </c>
      <c r="L26" s="104"/>
      <c r="M26" s="311"/>
      <c r="N26" s="486"/>
      <c r="O26" s="238"/>
    </row>
    <row r="27" spans="1:15" s="43" customFormat="1" ht="12" customHeight="1" x14ac:dyDescent="0.2">
      <c r="A27" s="228" t="s">
        <v>951</v>
      </c>
      <c r="B27" s="104" t="s">
        <v>952</v>
      </c>
      <c r="C27" s="104" t="s">
        <v>1287</v>
      </c>
      <c r="D27" s="227" t="s">
        <v>773</v>
      </c>
      <c r="E27" s="171"/>
      <c r="F27" s="104">
        <v>-70</v>
      </c>
      <c r="G27" s="104"/>
      <c r="H27" s="104"/>
      <c r="I27" s="104"/>
      <c r="J27" s="104">
        <v>-70</v>
      </c>
      <c r="K27" s="104"/>
      <c r="L27" s="104">
        <v>-70</v>
      </c>
      <c r="M27" s="311"/>
      <c r="N27" s="486"/>
      <c r="O27" s="238"/>
    </row>
    <row r="28" spans="1:15" s="18" customFormat="1" x14ac:dyDescent="0.2">
      <c r="A28" s="228" t="s">
        <v>308</v>
      </c>
      <c r="B28" s="104" t="s">
        <v>309</v>
      </c>
      <c r="C28" s="104" t="s">
        <v>145</v>
      </c>
      <c r="D28" s="227" t="s">
        <v>17</v>
      </c>
      <c r="E28" s="330">
        <v>-70</v>
      </c>
      <c r="F28" s="107"/>
      <c r="G28" s="107"/>
      <c r="H28" s="107"/>
      <c r="I28" s="107"/>
      <c r="J28" s="107"/>
      <c r="K28" s="107"/>
      <c r="L28" s="107"/>
      <c r="M28" s="815"/>
      <c r="N28" s="486"/>
      <c r="O28" s="238" t="s">
        <v>970</v>
      </c>
    </row>
    <row r="29" spans="1:15" s="18" customFormat="1" x14ac:dyDescent="0.2">
      <c r="A29" s="228" t="s">
        <v>319</v>
      </c>
      <c r="B29" s="104" t="s">
        <v>495</v>
      </c>
      <c r="C29" s="104" t="s">
        <v>960</v>
      </c>
      <c r="D29" s="227" t="s">
        <v>17</v>
      </c>
      <c r="E29" s="91"/>
      <c r="F29" s="107"/>
      <c r="G29" s="107"/>
      <c r="H29" s="107"/>
      <c r="I29" s="107"/>
      <c r="J29" s="107"/>
      <c r="K29" s="107"/>
      <c r="L29" s="107"/>
      <c r="M29" s="754" t="s">
        <v>1471</v>
      </c>
      <c r="N29" s="811" t="s">
        <v>288</v>
      </c>
      <c r="O29" s="238" t="s">
        <v>964</v>
      </c>
    </row>
    <row r="30" spans="1:15" s="18" customFormat="1" x14ac:dyDescent="0.2">
      <c r="A30" s="228" t="s">
        <v>241</v>
      </c>
      <c r="B30" s="104" t="s">
        <v>242</v>
      </c>
      <c r="C30" s="104" t="s">
        <v>436</v>
      </c>
      <c r="D30" s="227" t="s">
        <v>24</v>
      </c>
      <c r="E30" s="171"/>
      <c r="F30" s="107"/>
      <c r="G30" s="107">
        <v>-70</v>
      </c>
      <c r="H30" s="107"/>
      <c r="I30" s="107"/>
      <c r="J30" s="107"/>
      <c r="K30" s="107"/>
      <c r="L30" s="739"/>
      <c r="M30" s="818" t="s">
        <v>1471</v>
      </c>
      <c r="N30" s="486"/>
      <c r="O30" s="238" t="s">
        <v>962</v>
      </c>
    </row>
    <row r="31" spans="1:15" s="18" customFormat="1" x14ac:dyDescent="0.2">
      <c r="A31" s="228" t="s">
        <v>1257</v>
      </c>
      <c r="B31" s="104" t="s">
        <v>1290</v>
      </c>
      <c r="C31" s="104" t="s">
        <v>1291</v>
      </c>
      <c r="D31" s="227" t="s">
        <v>490</v>
      </c>
      <c r="E31" s="171"/>
      <c r="F31" s="107"/>
      <c r="G31" s="107"/>
      <c r="H31" s="107">
        <v>-63</v>
      </c>
      <c r="I31" s="107"/>
      <c r="J31" s="107"/>
      <c r="K31" s="107"/>
      <c r="L31" s="107"/>
      <c r="M31" s="311"/>
      <c r="N31" s="486"/>
      <c r="O31" s="238"/>
    </row>
    <row r="32" spans="1:15" s="18" customFormat="1" x14ac:dyDescent="0.2">
      <c r="A32" s="228" t="s">
        <v>260</v>
      </c>
      <c r="B32" s="104" t="s">
        <v>494</v>
      </c>
      <c r="C32" s="104" t="s">
        <v>144</v>
      </c>
      <c r="D32" s="227" t="s">
        <v>74</v>
      </c>
      <c r="E32" s="235"/>
      <c r="F32" s="104"/>
      <c r="G32" s="104"/>
      <c r="H32" s="104"/>
      <c r="I32" s="104"/>
      <c r="J32" s="104"/>
      <c r="K32" s="104"/>
      <c r="L32" s="107"/>
      <c r="M32" s="311"/>
      <c r="N32" s="486"/>
      <c r="O32" s="238"/>
    </row>
    <row r="33" spans="1:15" s="18" customFormat="1" x14ac:dyDescent="0.2">
      <c r="A33" s="228" t="s">
        <v>1294</v>
      </c>
      <c r="B33" s="104" t="s">
        <v>1295</v>
      </c>
      <c r="C33" s="104" t="s">
        <v>146</v>
      </c>
      <c r="D33" s="227" t="s">
        <v>402</v>
      </c>
      <c r="E33" s="362"/>
      <c r="F33" s="104"/>
      <c r="G33" s="104"/>
      <c r="H33" s="104">
        <v>-63</v>
      </c>
      <c r="I33" s="104">
        <v>-63</v>
      </c>
      <c r="J33" s="104"/>
      <c r="K33" s="104"/>
      <c r="L33" s="107"/>
      <c r="M33" s="815"/>
      <c r="N33" s="486"/>
      <c r="O33" s="238"/>
    </row>
    <row r="34" spans="1:15" x14ac:dyDescent="0.2">
      <c r="A34" s="224" t="s">
        <v>102</v>
      </c>
      <c r="B34" s="91" t="s">
        <v>129</v>
      </c>
      <c r="C34" s="91" t="s">
        <v>147</v>
      </c>
      <c r="D34" s="225" t="s">
        <v>17</v>
      </c>
      <c r="E34" s="330">
        <v>-78</v>
      </c>
      <c r="F34" s="107"/>
      <c r="G34" s="107"/>
      <c r="H34" s="107"/>
      <c r="I34" s="107"/>
      <c r="J34" s="107"/>
      <c r="K34" s="107"/>
      <c r="L34" s="107"/>
      <c r="M34" s="754" t="s">
        <v>1471</v>
      </c>
      <c r="N34" s="811" t="s">
        <v>288</v>
      </c>
      <c r="O34" s="238" t="s">
        <v>971</v>
      </c>
    </row>
    <row r="35" spans="1:15" x14ac:dyDescent="0.2">
      <c r="A35" s="224" t="s">
        <v>669</v>
      </c>
      <c r="B35" s="91" t="s">
        <v>670</v>
      </c>
      <c r="C35" s="91" t="s">
        <v>544</v>
      </c>
      <c r="D35" s="225" t="s">
        <v>15</v>
      </c>
      <c r="E35" s="91"/>
      <c r="F35" s="107"/>
      <c r="G35" s="107"/>
      <c r="H35" s="107"/>
      <c r="I35" s="107"/>
      <c r="J35" s="107"/>
      <c r="K35" s="107"/>
      <c r="L35" s="107"/>
      <c r="M35" s="311"/>
      <c r="N35" s="235"/>
      <c r="O35" s="248"/>
    </row>
    <row r="36" spans="1:15" s="43" customFormat="1" x14ac:dyDescent="0.2">
      <c r="A36" s="228" t="s">
        <v>949</v>
      </c>
      <c r="B36" s="104" t="s">
        <v>494</v>
      </c>
      <c r="C36" s="104" t="s">
        <v>1286</v>
      </c>
      <c r="D36" s="227" t="s">
        <v>99</v>
      </c>
      <c r="E36" s="91"/>
      <c r="F36" s="107">
        <v>-70</v>
      </c>
      <c r="G36" s="107"/>
      <c r="H36" s="107">
        <v>-70</v>
      </c>
      <c r="I36" s="107">
        <v>-70</v>
      </c>
      <c r="J36" s="107">
        <v>-70</v>
      </c>
      <c r="K36" s="107"/>
      <c r="L36" s="104"/>
      <c r="M36" s="311"/>
      <c r="N36" s="486"/>
      <c r="O36" s="238"/>
    </row>
    <row r="37" spans="1:15" s="43" customFormat="1" x14ac:dyDescent="0.2">
      <c r="A37" s="228" t="s">
        <v>491</v>
      </c>
      <c r="B37" s="104" t="s">
        <v>633</v>
      </c>
      <c r="C37" s="104" t="s">
        <v>410</v>
      </c>
      <c r="D37" s="227" t="s">
        <v>74</v>
      </c>
      <c r="E37" s="91"/>
      <c r="F37" s="107"/>
      <c r="G37" s="107">
        <v>-57</v>
      </c>
      <c r="H37" s="107">
        <v>-57</v>
      </c>
      <c r="I37" s="675" t="s">
        <v>1368</v>
      </c>
      <c r="J37" s="107"/>
      <c r="K37" s="107"/>
      <c r="L37" s="104">
        <v>-57</v>
      </c>
      <c r="M37" s="818" t="s">
        <v>1552</v>
      </c>
      <c r="N37" s="486"/>
      <c r="O37" s="238"/>
    </row>
    <row r="38" spans="1:15" s="43" customFormat="1" x14ac:dyDescent="0.2">
      <c r="A38" s="228" t="s">
        <v>864</v>
      </c>
      <c r="B38" s="104" t="s">
        <v>569</v>
      </c>
      <c r="C38" s="104" t="s">
        <v>1285</v>
      </c>
      <c r="D38" s="227" t="s">
        <v>922</v>
      </c>
      <c r="E38" s="91"/>
      <c r="F38" s="107">
        <v>-70</v>
      </c>
      <c r="G38" s="107"/>
      <c r="H38" s="107"/>
      <c r="I38" s="107"/>
      <c r="J38" s="107"/>
      <c r="K38" s="107"/>
      <c r="L38" s="104"/>
      <c r="M38" s="311"/>
      <c r="N38" s="486"/>
      <c r="O38" s="238"/>
    </row>
    <row r="39" spans="1:15" s="43" customFormat="1" x14ac:dyDescent="0.2">
      <c r="A39" s="228" t="s">
        <v>1292</v>
      </c>
      <c r="B39" s="104" t="s">
        <v>1293</v>
      </c>
      <c r="C39" s="104" t="s">
        <v>215</v>
      </c>
      <c r="D39" s="227" t="s">
        <v>823</v>
      </c>
      <c r="E39" s="91"/>
      <c r="F39" s="107"/>
      <c r="G39" s="107"/>
      <c r="H39" s="107">
        <v>-63</v>
      </c>
      <c r="I39" s="107"/>
      <c r="J39" s="107"/>
      <c r="K39" s="107"/>
      <c r="L39" s="104"/>
      <c r="M39" s="311"/>
      <c r="N39" s="486"/>
      <c r="O39" s="238"/>
    </row>
    <row r="40" spans="1:15" s="43" customFormat="1" x14ac:dyDescent="0.2">
      <c r="A40" s="228" t="s">
        <v>631</v>
      </c>
      <c r="B40" s="104" t="s">
        <v>632</v>
      </c>
      <c r="C40" s="104" t="s">
        <v>1370</v>
      </c>
      <c r="D40" s="227" t="s">
        <v>1092</v>
      </c>
      <c r="E40" s="91"/>
      <c r="F40" s="107"/>
      <c r="G40" s="107"/>
      <c r="H40" s="107"/>
      <c r="I40" s="107">
        <v>-63</v>
      </c>
      <c r="J40" s="107"/>
      <c r="K40" s="107"/>
      <c r="L40" s="530"/>
      <c r="M40" s="311"/>
      <c r="N40" s="486"/>
      <c r="O40" s="238" t="s">
        <v>962</v>
      </c>
    </row>
    <row r="41" spans="1:15" s="43" customFormat="1" x14ac:dyDescent="0.2">
      <c r="A41" s="224" t="s">
        <v>795</v>
      </c>
      <c r="B41" s="91" t="s">
        <v>98</v>
      </c>
      <c r="C41" s="91" t="s">
        <v>433</v>
      </c>
      <c r="D41" s="225" t="s">
        <v>19</v>
      </c>
      <c r="E41" s="91"/>
      <c r="F41" s="91">
        <v>-63</v>
      </c>
      <c r="G41" s="91"/>
      <c r="H41" s="91">
        <v>-63</v>
      </c>
      <c r="I41" s="91"/>
      <c r="J41" s="91"/>
      <c r="K41" s="91"/>
      <c r="L41" s="91"/>
      <c r="M41" s="311"/>
      <c r="N41" s="487"/>
      <c r="O41" s="238"/>
    </row>
    <row r="42" spans="1:15" s="173" customFormat="1" x14ac:dyDescent="0.2">
      <c r="A42" s="224" t="s">
        <v>208</v>
      </c>
      <c r="B42" s="91" t="s">
        <v>78</v>
      </c>
      <c r="C42" s="91" t="s">
        <v>162</v>
      </c>
      <c r="D42" s="225" t="s">
        <v>58</v>
      </c>
      <c r="E42" s="91"/>
      <c r="F42" s="91"/>
      <c r="G42" s="91"/>
      <c r="H42" s="91"/>
      <c r="I42" s="91"/>
      <c r="J42" s="91"/>
      <c r="K42" s="91"/>
      <c r="L42" s="91"/>
      <c r="M42" s="311"/>
      <c r="N42" s="486"/>
      <c r="O42" s="238" t="s">
        <v>972</v>
      </c>
    </row>
    <row r="43" spans="1:15" s="173" customFormat="1" x14ac:dyDescent="0.2">
      <c r="A43" s="224" t="s">
        <v>356</v>
      </c>
      <c r="B43" s="91" t="s">
        <v>357</v>
      </c>
      <c r="C43" s="677" t="s">
        <v>1371</v>
      </c>
      <c r="D43" s="225" t="s">
        <v>874</v>
      </c>
      <c r="E43" s="91"/>
      <c r="F43" s="91">
        <v>-78</v>
      </c>
      <c r="G43" s="91"/>
      <c r="H43" s="91"/>
      <c r="I43" s="91">
        <v>-70</v>
      </c>
      <c r="J43" s="91"/>
      <c r="K43" s="91"/>
      <c r="L43" s="421"/>
      <c r="M43" s="815"/>
      <c r="N43" s="486"/>
      <c r="O43" s="238"/>
    </row>
    <row r="44" spans="1:15" s="43" customFormat="1" x14ac:dyDescent="0.2">
      <c r="A44" s="224" t="s">
        <v>39</v>
      </c>
      <c r="B44" s="91" t="s">
        <v>77</v>
      </c>
      <c r="C44" s="91" t="s">
        <v>152</v>
      </c>
      <c r="D44" s="225" t="s">
        <v>68</v>
      </c>
      <c r="E44" s="91"/>
      <c r="F44" s="181"/>
      <c r="G44" s="181"/>
      <c r="H44" s="181"/>
      <c r="I44" s="181"/>
      <c r="J44" s="181"/>
      <c r="K44" s="181"/>
      <c r="L44" s="181"/>
      <c r="M44" s="754" t="s">
        <v>1471</v>
      </c>
      <c r="N44" s="811" t="s">
        <v>288</v>
      </c>
      <c r="O44" s="238" t="s">
        <v>969</v>
      </c>
    </row>
    <row r="45" spans="1:15" s="32" customFormat="1" x14ac:dyDescent="0.2">
      <c r="A45" s="224" t="s">
        <v>124</v>
      </c>
      <c r="B45" s="91" t="s">
        <v>127</v>
      </c>
      <c r="C45" s="91" t="s">
        <v>434</v>
      </c>
      <c r="D45" s="227" t="s">
        <v>58</v>
      </c>
      <c r="E45" s="235">
        <v>-57</v>
      </c>
      <c r="F45" s="107"/>
      <c r="G45" s="527"/>
      <c r="H45" s="107"/>
      <c r="I45" s="107"/>
      <c r="J45" s="107"/>
      <c r="K45" s="107"/>
      <c r="L45" s="107">
        <v>-57</v>
      </c>
      <c r="M45" s="311"/>
      <c r="N45" s="235"/>
      <c r="O45" s="238" t="s">
        <v>962</v>
      </c>
    </row>
    <row r="46" spans="1:15" s="32" customFormat="1" x14ac:dyDescent="0.2">
      <c r="A46" s="224" t="s">
        <v>529</v>
      </c>
      <c r="B46" s="91" t="s">
        <v>530</v>
      </c>
      <c r="C46" s="91" t="s">
        <v>547</v>
      </c>
      <c r="D46" s="227" t="s">
        <v>336</v>
      </c>
      <c r="E46" s="235"/>
      <c r="F46" s="107"/>
      <c r="G46" s="107"/>
      <c r="H46" s="107"/>
      <c r="I46" s="107"/>
      <c r="J46" s="107"/>
      <c r="K46" s="107"/>
      <c r="L46" s="104"/>
      <c r="M46" s="311"/>
      <c r="N46" s="235"/>
      <c r="O46" s="248"/>
    </row>
    <row r="47" spans="1:15" s="32" customFormat="1" x14ac:dyDescent="0.2">
      <c r="A47" s="171" t="s">
        <v>1474</v>
      </c>
      <c r="B47" s="91" t="s">
        <v>1475</v>
      </c>
      <c r="C47" s="91">
        <v>1986</v>
      </c>
      <c r="D47" s="311" t="s">
        <v>336</v>
      </c>
      <c r="E47" s="362"/>
      <c r="F47" s="107"/>
      <c r="G47" s="107"/>
      <c r="H47" s="107"/>
      <c r="I47" s="107"/>
      <c r="J47" s="107"/>
      <c r="K47" s="104" t="s">
        <v>1471</v>
      </c>
      <c r="L47" s="104"/>
      <c r="M47" s="311"/>
      <c r="N47" s="235"/>
      <c r="O47" s="248"/>
    </row>
    <row r="48" spans="1:15" x14ac:dyDescent="0.2">
      <c r="A48" s="104" t="s">
        <v>767</v>
      </c>
      <c r="B48" s="104" t="s">
        <v>36</v>
      </c>
      <c r="C48" s="104" t="s">
        <v>544</v>
      </c>
      <c r="D48" s="99" t="s">
        <v>268</v>
      </c>
      <c r="E48" s="267">
        <v>-70</v>
      </c>
      <c r="F48" s="107">
        <v>-70</v>
      </c>
      <c r="G48" s="107"/>
      <c r="H48" s="107"/>
      <c r="I48" s="107">
        <v>-70</v>
      </c>
      <c r="J48" s="107">
        <v>-70</v>
      </c>
      <c r="K48" s="104" t="s">
        <v>1471</v>
      </c>
      <c r="L48" s="107"/>
      <c r="M48" s="404"/>
      <c r="N48" s="235"/>
      <c r="O48" s="248"/>
    </row>
    <row r="49" spans="1:26" x14ac:dyDescent="0.2">
      <c r="A49" s="711" t="s">
        <v>246</v>
      </c>
      <c r="B49" s="104" t="s">
        <v>1352</v>
      </c>
      <c r="C49" s="104" t="s">
        <v>1399</v>
      </c>
      <c r="D49" s="311" t="s">
        <v>824</v>
      </c>
      <c r="E49" s="712"/>
      <c r="F49" s="107"/>
      <c r="G49" s="107"/>
      <c r="H49" s="107"/>
      <c r="I49" s="107"/>
      <c r="J49" s="107">
        <v>78</v>
      </c>
      <c r="K49" s="107"/>
      <c r="L49" s="107"/>
      <c r="M49" s="404"/>
      <c r="N49" s="235"/>
      <c r="O49" s="248"/>
    </row>
    <row r="50" spans="1:26" x14ac:dyDescent="0.2">
      <c r="A50" s="224" t="s">
        <v>936</v>
      </c>
      <c r="B50" s="91" t="s">
        <v>937</v>
      </c>
      <c r="C50" s="91" t="s">
        <v>1288</v>
      </c>
      <c r="D50" s="225" t="s">
        <v>19</v>
      </c>
      <c r="E50" s="224"/>
      <c r="F50" s="91">
        <v>-52</v>
      </c>
      <c r="G50" s="91"/>
      <c r="H50" s="91"/>
      <c r="I50" s="91"/>
      <c r="J50" s="91"/>
      <c r="K50" s="91"/>
      <c r="L50" s="91"/>
      <c r="M50" s="282"/>
      <c r="N50" s="224"/>
      <c r="O50" s="239"/>
    </row>
    <row r="51" spans="1:26" x14ac:dyDescent="0.2">
      <c r="A51" s="228" t="s">
        <v>946</v>
      </c>
      <c r="B51" s="104" t="s">
        <v>947</v>
      </c>
      <c r="C51" s="104" t="s">
        <v>1289</v>
      </c>
      <c r="D51" s="227" t="s">
        <v>874</v>
      </c>
      <c r="E51" s="224"/>
      <c r="F51" s="91">
        <v>-70</v>
      </c>
      <c r="G51" s="91"/>
      <c r="H51" s="91"/>
      <c r="I51" s="91"/>
      <c r="J51" s="91"/>
      <c r="K51" s="91"/>
      <c r="L51" s="91"/>
      <c r="M51" s="311"/>
      <c r="N51" s="487"/>
      <c r="O51" s="238"/>
    </row>
    <row r="52" spans="1:26" x14ac:dyDescent="0.2">
      <c r="A52" s="228" t="s">
        <v>333</v>
      </c>
      <c r="B52" s="104" t="s">
        <v>334</v>
      </c>
      <c r="C52" s="104" t="s">
        <v>213</v>
      </c>
      <c r="D52" s="227" t="s">
        <v>295</v>
      </c>
      <c r="E52" s="224"/>
      <c r="F52" s="91"/>
      <c r="G52" s="91"/>
      <c r="H52" s="91"/>
      <c r="I52" s="91"/>
      <c r="J52" s="91"/>
      <c r="K52" s="91"/>
      <c r="L52" s="91"/>
      <c r="M52" s="311"/>
      <c r="N52" s="487"/>
      <c r="O52" s="238"/>
    </row>
    <row r="53" spans="1:26" x14ac:dyDescent="0.2">
      <c r="A53" s="228" t="s">
        <v>1372</v>
      </c>
      <c r="B53" s="104" t="s">
        <v>1373</v>
      </c>
      <c r="C53" s="104" t="s">
        <v>1374</v>
      </c>
      <c r="D53" s="227" t="s">
        <v>175</v>
      </c>
      <c r="E53" s="171"/>
      <c r="F53" s="91"/>
      <c r="G53" s="91"/>
      <c r="H53" s="91"/>
      <c r="I53" s="91">
        <v>-70</v>
      </c>
      <c r="J53" s="91"/>
      <c r="K53" s="91"/>
      <c r="L53" s="91"/>
      <c r="M53" s="311"/>
      <c r="N53" s="487"/>
      <c r="O53" s="238"/>
    </row>
    <row r="54" spans="1:26" x14ac:dyDescent="0.2">
      <c r="A54" s="228" t="s">
        <v>710</v>
      </c>
      <c r="B54" s="104" t="s">
        <v>632</v>
      </c>
      <c r="C54" s="104" t="s">
        <v>458</v>
      </c>
      <c r="D54" s="227" t="s">
        <v>118</v>
      </c>
      <c r="E54" s="330">
        <v>78</v>
      </c>
      <c r="F54" s="91">
        <v>78</v>
      </c>
      <c r="G54" s="91">
        <v>78</v>
      </c>
      <c r="H54" s="91">
        <v>78</v>
      </c>
      <c r="I54" s="91"/>
      <c r="J54" s="91"/>
      <c r="K54" s="91"/>
      <c r="L54" s="91"/>
      <c r="M54" s="311"/>
      <c r="N54" s="487"/>
      <c r="O54" s="238"/>
    </row>
    <row r="55" spans="1:26" x14ac:dyDescent="0.2">
      <c r="A55" s="228" t="s">
        <v>191</v>
      </c>
      <c r="B55" s="104" t="s">
        <v>229</v>
      </c>
      <c r="C55" s="104" t="s">
        <v>1369</v>
      </c>
      <c r="D55" s="227" t="s">
        <v>183</v>
      </c>
      <c r="E55" s="91"/>
      <c r="F55" s="91"/>
      <c r="G55" s="91"/>
      <c r="H55" s="91"/>
      <c r="I55" s="91">
        <v>-63</v>
      </c>
      <c r="J55" s="91"/>
      <c r="K55" s="91"/>
      <c r="L55" s="91">
        <v>-63</v>
      </c>
      <c r="M55" s="311"/>
      <c r="N55" s="487"/>
      <c r="O55" s="238" t="s">
        <v>962</v>
      </c>
    </row>
    <row r="56" spans="1:26" x14ac:dyDescent="0.2">
      <c r="A56" s="228" t="s">
        <v>954</v>
      </c>
      <c r="B56" s="104" t="s">
        <v>955</v>
      </c>
      <c r="C56" s="91" t="s">
        <v>1283</v>
      </c>
      <c r="D56" s="227" t="s">
        <v>566</v>
      </c>
      <c r="E56" s="91"/>
      <c r="F56" s="91">
        <v>-70</v>
      </c>
      <c r="G56" s="91">
        <v>-70</v>
      </c>
      <c r="H56" s="91">
        <v>-70</v>
      </c>
      <c r="I56" s="91">
        <v>-70</v>
      </c>
      <c r="J56" s="91">
        <v>-70</v>
      </c>
      <c r="K56" s="91"/>
      <c r="L56" s="91">
        <v>-70</v>
      </c>
      <c r="M56" s="818" t="s">
        <v>1471</v>
      </c>
      <c r="N56" s="487"/>
      <c r="O56" s="238"/>
    </row>
    <row r="57" spans="1:26" x14ac:dyDescent="0.2">
      <c r="A57" s="228" t="s">
        <v>938</v>
      </c>
      <c r="B57" s="104" t="s">
        <v>939</v>
      </c>
      <c r="C57" s="104" t="s">
        <v>960</v>
      </c>
      <c r="D57" s="227" t="s">
        <v>118</v>
      </c>
      <c r="E57" s="91"/>
      <c r="F57" s="91">
        <v>-52</v>
      </c>
      <c r="G57" s="91"/>
      <c r="H57" s="91">
        <v>-52</v>
      </c>
      <c r="I57" s="91"/>
      <c r="J57" s="91"/>
      <c r="K57" s="91"/>
      <c r="L57" s="91"/>
      <c r="M57" s="311"/>
      <c r="N57" s="487"/>
      <c r="O57" s="238"/>
    </row>
    <row r="58" spans="1:26" x14ac:dyDescent="0.2">
      <c r="A58" s="464" t="s">
        <v>944</v>
      </c>
      <c r="B58" s="104" t="s">
        <v>945</v>
      </c>
      <c r="C58" s="91" t="s">
        <v>1284</v>
      </c>
      <c r="D58" s="227" t="s">
        <v>17</v>
      </c>
      <c r="E58" s="91"/>
      <c r="F58" s="91">
        <v>-70</v>
      </c>
      <c r="G58" s="91">
        <v>-70</v>
      </c>
      <c r="H58" s="91">
        <v>-63</v>
      </c>
      <c r="I58" s="91"/>
      <c r="J58" s="91">
        <v>-70</v>
      </c>
      <c r="K58" s="91"/>
      <c r="L58" s="91">
        <v>-70</v>
      </c>
      <c r="M58" s="818" t="s">
        <v>1471</v>
      </c>
      <c r="N58" s="487"/>
      <c r="O58" s="238"/>
    </row>
    <row r="59" spans="1:26" s="18" customFormat="1" x14ac:dyDescent="0.2">
      <c r="A59" s="228" t="s">
        <v>619</v>
      </c>
      <c r="B59" s="104" t="s">
        <v>620</v>
      </c>
      <c r="C59" s="104" t="s">
        <v>621</v>
      </c>
      <c r="D59" s="227" t="s">
        <v>823</v>
      </c>
      <c r="E59" s="330">
        <v>-52</v>
      </c>
      <c r="F59" s="91">
        <v>-52</v>
      </c>
      <c r="G59" s="91">
        <v>-52</v>
      </c>
      <c r="H59" s="91"/>
      <c r="I59" s="91"/>
      <c r="J59" s="91"/>
      <c r="K59" s="91"/>
      <c r="L59" s="91"/>
      <c r="M59" s="311"/>
      <c r="N59" s="487"/>
      <c r="O59" s="238" t="s">
        <v>965</v>
      </c>
    </row>
    <row r="60" spans="1:26" s="11" customFormat="1" x14ac:dyDescent="0.2">
      <c r="A60" s="224" t="s">
        <v>289</v>
      </c>
      <c r="B60" s="91" t="s">
        <v>290</v>
      </c>
      <c r="C60" s="91" t="s">
        <v>153</v>
      </c>
      <c r="D60" s="225" t="s">
        <v>40</v>
      </c>
      <c r="E60" s="235">
        <v>-57</v>
      </c>
      <c r="F60" s="104">
        <v>-63</v>
      </c>
      <c r="G60" s="104">
        <v>-57</v>
      </c>
      <c r="H60" s="104">
        <v>-63</v>
      </c>
      <c r="I60" s="104">
        <v>-63</v>
      </c>
      <c r="J60" s="104"/>
      <c r="K60" s="104" t="s">
        <v>1471</v>
      </c>
      <c r="L60" s="107">
        <v>-57</v>
      </c>
      <c r="M60" s="818" t="s">
        <v>1471</v>
      </c>
      <c r="N60" s="235"/>
      <c r="O60" s="248"/>
    </row>
    <row r="61" spans="1:26" s="11" customFormat="1" x14ac:dyDescent="0.2">
      <c r="A61" s="224" t="s">
        <v>298</v>
      </c>
      <c r="B61" s="91" t="s">
        <v>324</v>
      </c>
      <c r="C61" s="91" t="s">
        <v>213</v>
      </c>
      <c r="D61" s="225" t="s">
        <v>58</v>
      </c>
      <c r="E61" s="330">
        <v>-63</v>
      </c>
      <c r="F61" s="91">
        <v>-70</v>
      </c>
      <c r="G61" s="91">
        <v>-63</v>
      </c>
      <c r="H61" s="91"/>
      <c r="I61" s="91"/>
      <c r="J61" s="91"/>
      <c r="K61" s="91"/>
      <c r="L61" s="91"/>
      <c r="M61" s="282"/>
      <c r="N61" s="224"/>
      <c r="O61" s="238" t="s">
        <v>963</v>
      </c>
    </row>
    <row r="62" spans="1:26" s="173" customFormat="1" ht="12.75" customHeight="1" x14ac:dyDescent="0.2">
      <c r="A62" s="464" t="s">
        <v>940</v>
      </c>
      <c r="B62" s="91" t="s">
        <v>941</v>
      </c>
      <c r="C62" s="91" t="s">
        <v>1531</v>
      </c>
      <c r="D62" s="225" t="s">
        <v>874</v>
      </c>
      <c r="E62" s="171"/>
      <c r="F62" s="91">
        <v>-57</v>
      </c>
      <c r="G62" s="91">
        <v>-57</v>
      </c>
      <c r="H62" s="91"/>
      <c r="I62" s="91"/>
      <c r="J62" s="91"/>
      <c r="K62" s="91"/>
      <c r="L62" s="91"/>
      <c r="M62" s="282"/>
      <c r="N62" s="224"/>
      <c r="O62" s="239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s="173" customFormat="1" ht="12.75" customHeight="1" x14ac:dyDescent="0.2">
      <c r="A63" s="464" t="s">
        <v>88</v>
      </c>
      <c r="B63" s="91" t="s">
        <v>1530</v>
      </c>
      <c r="C63" s="91"/>
      <c r="D63" s="225" t="s">
        <v>303</v>
      </c>
      <c r="E63" s="171"/>
      <c r="F63" s="91"/>
      <c r="G63" s="91"/>
      <c r="H63" s="91"/>
      <c r="I63" s="91"/>
      <c r="J63" s="91"/>
      <c r="K63" s="91"/>
      <c r="L63" s="91">
        <v>-63</v>
      </c>
      <c r="M63" s="282"/>
      <c r="N63" s="224"/>
      <c r="O63" s="239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s="173" customFormat="1" ht="12.75" customHeight="1" x14ac:dyDescent="0.2">
      <c r="A64" s="224" t="s">
        <v>266</v>
      </c>
      <c r="B64" s="91" t="s">
        <v>267</v>
      </c>
      <c r="C64" s="91" t="s">
        <v>622</v>
      </c>
      <c r="D64" s="225" t="s">
        <v>268</v>
      </c>
      <c r="E64" s="224"/>
      <c r="F64" s="91"/>
      <c r="G64" s="91">
        <v>-63</v>
      </c>
      <c r="H64" s="91"/>
      <c r="I64" s="91"/>
      <c r="J64" s="91"/>
      <c r="K64" s="91"/>
      <c r="L64" s="91">
        <v>-63</v>
      </c>
      <c r="M64" s="818" t="s">
        <v>1471</v>
      </c>
      <c r="N64" s="487"/>
      <c r="O64" s="238" t="s">
        <v>962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15" s="32" customFormat="1" x14ac:dyDescent="0.2">
      <c r="A65" s="224" t="s">
        <v>942</v>
      </c>
      <c r="B65" s="91" t="s">
        <v>943</v>
      </c>
      <c r="C65" s="91" t="s">
        <v>1203</v>
      </c>
      <c r="D65" s="225" t="s">
        <v>561</v>
      </c>
      <c r="E65" s="171"/>
      <c r="F65" s="91">
        <v>-70</v>
      </c>
      <c r="G65" s="91"/>
      <c r="H65" s="91"/>
      <c r="I65" s="91"/>
      <c r="J65" s="91"/>
      <c r="K65" s="91"/>
      <c r="L65" s="91"/>
      <c r="M65" s="311"/>
      <c r="N65" s="487"/>
      <c r="O65" s="238"/>
    </row>
    <row r="66" spans="1:15" s="32" customFormat="1" x14ac:dyDescent="0.2">
      <c r="A66" s="224" t="s">
        <v>217</v>
      </c>
      <c r="B66" s="91" t="s">
        <v>564</v>
      </c>
      <c r="C66" s="91" t="s">
        <v>546</v>
      </c>
      <c r="D66" s="227" t="s">
        <v>19</v>
      </c>
      <c r="E66" s="330">
        <v>-57</v>
      </c>
      <c r="F66" s="107"/>
      <c r="G66" s="107">
        <v>-57</v>
      </c>
      <c r="H66" s="107"/>
      <c r="I66" s="107"/>
      <c r="J66" s="107"/>
      <c r="K66" s="107"/>
      <c r="L66" s="739"/>
      <c r="M66" s="818" t="s">
        <v>1552</v>
      </c>
      <c r="N66" s="235"/>
      <c r="O66" s="238" t="s">
        <v>963</v>
      </c>
    </row>
    <row r="67" spans="1:15" s="43" customFormat="1" x14ac:dyDescent="0.2">
      <c r="A67" s="224" t="s">
        <v>132</v>
      </c>
      <c r="B67" s="91" t="s">
        <v>98</v>
      </c>
      <c r="C67" s="91" t="s">
        <v>506</v>
      </c>
      <c r="D67" s="227" t="s">
        <v>34</v>
      </c>
      <c r="E67" s="362">
        <v>-70</v>
      </c>
      <c r="F67" s="107"/>
      <c r="G67" s="107">
        <v>-70</v>
      </c>
      <c r="H67" s="107"/>
      <c r="I67" s="107"/>
      <c r="J67" s="107"/>
      <c r="K67" s="107"/>
      <c r="L67" s="107">
        <v>-70</v>
      </c>
      <c r="M67" s="819" t="s">
        <v>1471</v>
      </c>
      <c r="N67" s="235"/>
      <c r="O67" s="238" t="s">
        <v>966</v>
      </c>
    </row>
    <row r="68" spans="1:15" s="43" customFormat="1" x14ac:dyDescent="0.2">
      <c r="A68" s="224" t="s">
        <v>177</v>
      </c>
      <c r="B68" s="91" t="s">
        <v>214</v>
      </c>
      <c r="C68" s="91" t="s">
        <v>215</v>
      </c>
      <c r="D68" s="225" t="s">
        <v>23</v>
      </c>
      <c r="E68" s="330">
        <v>-70</v>
      </c>
      <c r="F68" s="91"/>
      <c r="G68" s="91">
        <v>-70</v>
      </c>
      <c r="H68" s="91"/>
      <c r="I68" s="91"/>
      <c r="J68" s="91"/>
      <c r="K68" s="91"/>
      <c r="L68" s="421"/>
      <c r="M68" s="754" t="s">
        <v>1471</v>
      </c>
      <c r="N68" s="811" t="s">
        <v>288</v>
      </c>
      <c r="O68" s="238" t="s">
        <v>971</v>
      </c>
    </row>
    <row r="69" spans="1:15" x14ac:dyDescent="0.2">
      <c r="A69" s="224" t="s">
        <v>804</v>
      </c>
      <c r="B69" s="91" t="s">
        <v>228</v>
      </c>
      <c r="C69" s="91" t="s">
        <v>433</v>
      </c>
      <c r="D69" s="225" t="s">
        <v>285</v>
      </c>
      <c r="E69" s="91"/>
      <c r="F69" s="91"/>
      <c r="G69" s="91">
        <v>-57</v>
      </c>
      <c r="H69" s="91"/>
      <c r="I69" s="91"/>
      <c r="J69" s="91"/>
      <c r="K69" s="91"/>
      <c r="L69" s="91">
        <v>-57</v>
      </c>
      <c r="M69" s="820" t="s">
        <v>1552</v>
      </c>
      <c r="N69" s="224"/>
      <c r="O69" s="238" t="s">
        <v>962</v>
      </c>
    </row>
    <row r="70" spans="1:15" s="32" customFormat="1" x14ac:dyDescent="0.2">
      <c r="A70" s="235" t="s">
        <v>14</v>
      </c>
      <c r="B70" s="107" t="s">
        <v>81</v>
      </c>
      <c r="C70" s="104" t="s">
        <v>160</v>
      </c>
      <c r="D70" s="237" t="s">
        <v>15</v>
      </c>
      <c r="E70" s="330">
        <v>-70</v>
      </c>
      <c r="F70" s="91"/>
      <c r="G70" s="91"/>
      <c r="H70" s="91"/>
      <c r="I70" s="91"/>
      <c r="J70" s="91"/>
      <c r="K70" s="91"/>
      <c r="L70" s="91"/>
      <c r="M70" s="754" t="s">
        <v>1471</v>
      </c>
      <c r="N70" s="811" t="s">
        <v>288</v>
      </c>
      <c r="O70" s="238" t="s">
        <v>969</v>
      </c>
    </row>
    <row r="71" spans="1:15" s="43" customFormat="1" x14ac:dyDescent="0.2">
      <c r="A71" s="224" t="s">
        <v>708</v>
      </c>
      <c r="B71" s="91" t="s">
        <v>569</v>
      </c>
      <c r="C71" s="91" t="s">
        <v>549</v>
      </c>
      <c r="D71" s="225" t="s">
        <v>709</v>
      </c>
      <c r="E71" s="224"/>
      <c r="F71" s="91"/>
      <c r="G71" s="91"/>
      <c r="H71" s="91"/>
      <c r="I71" s="91"/>
      <c r="J71" s="91"/>
      <c r="K71" s="91"/>
      <c r="L71" s="180"/>
      <c r="M71" s="311"/>
      <c r="N71" s="486"/>
      <c r="O71" s="238"/>
    </row>
    <row r="72" spans="1:15" x14ac:dyDescent="0.2">
      <c r="A72" s="224" t="s">
        <v>126</v>
      </c>
      <c r="B72" s="91" t="s">
        <v>495</v>
      </c>
      <c r="C72" s="91" t="s">
        <v>146</v>
      </c>
      <c r="D72" s="225" t="s">
        <v>13</v>
      </c>
      <c r="E72" s="224"/>
      <c r="F72" s="91"/>
      <c r="G72" s="91"/>
      <c r="H72" s="91"/>
      <c r="I72" s="91"/>
      <c r="J72" s="91"/>
      <c r="K72" s="91"/>
      <c r="L72" s="180"/>
      <c r="M72" s="311"/>
      <c r="N72" s="486"/>
      <c r="O72" s="238"/>
    </row>
    <row r="73" spans="1:15" x14ac:dyDescent="0.2">
      <c r="A73" s="243" t="s">
        <v>126</v>
      </c>
      <c r="B73" s="184" t="s">
        <v>556</v>
      </c>
      <c r="C73" s="184" t="s">
        <v>1367</v>
      </c>
      <c r="D73" s="244" t="s">
        <v>99</v>
      </c>
      <c r="E73" s="171"/>
      <c r="F73" s="91"/>
      <c r="G73" s="91"/>
      <c r="H73" s="91"/>
      <c r="I73" s="91">
        <v>-48</v>
      </c>
      <c r="J73" s="91"/>
      <c r="K73" s="91"/>
      <c r="L73" s="817"/>
      <c r="M73" s="311"/>
      <c r="N73" s="486"/>
      <c r="O73" s="238"/>
    </row>
    <row r="74" spans="1:15" x14ac:dyDescent="0.2">
      <c r="A74" s="243" t="s">
        <v>1472</v>
      </c>
      <c r="B74" s="184" t="s">
        <v>1473</v>
      </c>
      <c r="C74" s="184">
        <v>1977</v>
      </c>
      <c r="D74" s="244" t="s">
        <v>18</v>
      </c>
      <c r="E74" s="171"/>
      <c r="F74" s="91"/>
      <c r="G74" s="91"/>
      <c r="H74" s="91"/>
      <c r="I74" s="91"/>
      <c r="J74" s="91"/>
      <c r="K74" s="91" t="s">
        <v>1471</v>
      </c>
      <c r="L74" s="180"/>
      <c r="M74" s="311"/>
      <c r="N74" s="486"/>
      <c r="O74" s="238"/>
    </row>
    <row r="75" spans="1:15" x14ac:dyDescent="0.2">
      <c r="A75" s="243" t="s">
        <v>133</v>
      </c>
      <c r="B75" s="184" t="s">
        <v>731</v>
      </c>
      <c r="C75" s="184" t="s">
        <v>1470</v>
      </c>
      <c r="D75" s="244" t="s">
        <v>58</v>
      </c>
      <c r="E75" s="171"/>
      <c r="F75" s="91"/>
      <c r="G75" s="91"/>
      <c r="H75" s="91"/>
      <c r="I75" s="91"/>
      <c r="J75" s="91"/>
      <c r="K75" s="91" t="s">
        <v>1471</v>
      </c>
      <c r="L75" s="180"/>
      <c r="M75" s="815"/>
      <c r="N75" s="486"/>
      <c r="O75" s="238"/>
    </row>
    <row r="76" spans="1:15" s="43" customFormat="1" x14ac:dyDescent="0.2">
      <c r="A76" s="243" t="s">
        <v>383</v>
      </c>
      <c r="B76" s="184" t="s">
        <v>384</v>
      </c>
      <c r="C76" s="184" t="s">
        <v>150</v>
      </c>
      <c r="D76" s="244" t="s">
        <v>17</v>
      </c>
      <c r="E76" s="330">
        <v>-63</v>
      </c>
      <c r="F76" s="91"/>
      <c r="G76" s="91"/>
      <c r="H76" s="91"/>
      <c r="I76" s="91"/>
      <c r="J76" s="91"/>
      <c r="K76" s="91"/>
      <c r="L76" s="91"/>
      <c r="M76" s="754" t="s">
        <v>1471</v>
      </c>
      <c r="N76" s="811" t="s">
        <v>288</v>
      </c>
      <c r="O76" s="238" t="s">
        <v>971</v>
      </c>
    </row>
    <row r="77" spans="1:15" s="43" customFormat="1" x14ac:dyDescent="0.2">
      <c r="A77" s="243" t="s">
        <v>967</v>
      </c>
      <c r="B77" s="184" t="s">
        <v>1297</v>
      </c>
      <c r="C77" s="184" t="s">
        <v>426</v>
      </c>
      <c r="D77" s="244" t="s">
        <v>58</v>
      </c>
      <c r="E77" s="91"/>
      <c r="F77" s="91"/>
      <c r="G77" s="91"/>
      <c r="H77" s="91">
        <v>-78</v>
      </c>
      <c r="I77" s="91"/>
      <c r="J77" s="91">
        <v>78</v>
      </c>
      <c r="K77" s="91"/>
      <c r="L77" s="91"/>
      <c r="M77" s="282"/>
      <c r="N77" s="485"/>
      <c r="O77" s="238"/>
    </row>
    <row r="78" spans="1:15" x14ac:dyDescent="0.2">
      <c r="A78" s="236" t="s">
        <v>700</v>
      </c>
      <c r="B78" s="175" t="s">
        <v>701</v>
      </c>
      <c r="C78" s="175" t="s">
        <v>510</v>
      </c>
      <c r="D78" s="272" t="s">
        <v>164</v>
      </c>
      <c r="E78" s="330">
        <v>-57</v>
      </c>
      <c r="F78" s="178"/>
      <c r="G78" s="178">
        <v>-57</v>
      </c>
      <c r="H78" s="178"/>
      <c r="I78" s="178"/>
      <c r="J78" s="178"/>
      <c r="K78" s="178"/>
      <c r="L78" s="452"/>
      <c r="M78" s="821" t="s">
        <v>1471</v>
      </c>
      <c r="N78" s="224"/>
      <c r="O78" s="238" t="s">
        <v>966</v>
      </c>
    </row>
    <row r="79" spans="1:15" x14ac:dyDescent="0.2">
      <c r="A79" s="224" t="s">
        <v>28</v>
      </c>
      <c r="B79" s="91" t="s">
        <v>311</v>
      </c>
      <c r="C79" s="91" t="s">
        <v>203</v>
      </c>
      <c r="D79" s="227" t="s">
        <v>164</v>
      </c>
      <c r="E79" s="224"/>
      <c r="F79" s="91"/>
      <c r="G79" s="91"/>
      <c r="H79" s="91"/>
      <c r="I79" s="91"/>
      <c r="J79" s="91"/>
      <c r="K79" s="91"/>
      <c r="L79" s="91"/>
      <c r="M79" s="754" t="s">
        <v>1471</v>
      </c>
      <c r="N79" s="811" t="s">
        <v>288</v>
      </c>
      <c r="O79" s="238" t="s">
        <v>968</v>
      </c>
    </row>
  </sheetData>
  <autoFilter ref="A19:Z79"/>
  <mergeCells count="8">
    <mergeCell ref="A1:N2"/>
    <mergeCell ref="E15:N15"/>
    <mergeCell ref="E16:N16"/>
    <mergeCell ref="B4:C4"/>
    <mergeCell ref="N18:O18"/>
    <mergeCell ref="E5:N14"/>
    <mergeCell ref="E3:N4"/>
    <mergeCell ref="B7:C7"/>
  </mergeCells>
  <phoneticPr fontId="4" type="noConversion"/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7</vt:i4>
      </vt:variant>
    </vt:vector>
  </HeadingPairs>
  <TitlesOfParts>
    <vt:vector size="18" baseType="lpstr">
      <vt:lpstr>Minime-F U14 </vt:lpstr>
      <vt:lpstr>Minime-M U14</vt:lpstr>
      <vt:lpstr>Juvenile-F U16</vt:lpstr>
      <vt:lpstr>Juvenile-M U16</vt:lpstr>
      <vt:lpstr>Cadet-F U18</vt:lpstr>
      <vt:lpstr>Cadet-M U18</vt:lpstr>
      <vt:lpstr>Junior-F U21</vt:lpstr>
      <vt:lpstr>Junior-M U21</vt:lpstr>
      <vt:lpstr>Senior-F</vt:lpstr>
      <vt:lpstr>Senior-M</vt:lpstr>
      <vt:lpstr>Feuil1</vt:lpstr>
      <vt:lpstr>'Cadet-F U18'!Zone_d_impression</vt:lpstr>
      <vt:lpstr>'Cadet-M U18'!Zone_d_impression</vt:lpstr>
      <vt:lpstr>'Junior-F U21'!Zone_d_impression</vt:lpstr>
      <vt:lpstr>'Juvenile-F U16'!Zone_d_impression</vt:lpstr>
      <vt:lpstr>'Juvenile-M U16'!Zone_d_impression</vt:lpstr>
      <vt:lpstr>'Minime-F U14 '!Zone_d_impression</vt:lpstr>
      <vt:lpstr>'Minime-M U14'!Zone_d_impression</vt:lpstr>
    </vt:vector>
  </TitlesOfParts>
  <Company>RLQ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alepine</dc:creator>
  <cp:lastModifiedBy>Jessika Therrien</cp:lastModifiedBy>
  <cp:lastPrinted>2017-03-24T03:14:26Z</cp:lastPrinted>
  <dcterms:created xsi:type="dcterms:W3CDTF">2005-01-14T14:42:00Z</dcterms:created>
  <dcterms:modified xsi:type="dcterms:W3CDTF">2017-04-07T18:45:07Z</dcterms:modified>
</cp:coreProperties>
</file>